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560"/>
  </bookViews>
  <sheets>
    <sheet name="web" sheetId="1" r:id="rId1"/>
  </sheets>
  <externalReferences>
    <externalReference r:id="rId2"/>
  </externalReferences>
  <definedNames>
    <definedName name="Date">[1]Input!$F$2:$F$367</definedName>
    <definedName name="_xlnm.Print_Area" localSheetId="0">web!$B$2:$M$17</definedName>
  </definedNames>
  <calcPr calcId="124519"/>
</workbook>
</file>

<file path=xl/calcChain.xml><?xml version="1.0" encoding="utf-8"?>
<calcChain xmlns="http://schemas.openxmlformats.org/spreadsheetml/2006/main">
  <c r="E17" i="1"/>
  <c r="K47" l="1"/>
  <c r="L47"/>
  <c r="K48"/>
  <c r="L48"/>
  <c r="K49"/>
  <c r="L49"/>
  <c r="K50"/>
  <c r="L50"/>
  <c r="K51"/>
  <c r="L51"/>
  <c r="K52"/>
  <c r="L52"/>
  <c r="K53"/>
  <c r="L53"/>
  <c r="K54"/>
  <c r="L54"/>
  <c r="K55"/>
  <c r="L55"/>
  <c r="K56"/>
  <c r="L56"/>
  <c r="K57"/>
  <c r="L57"/>
  <c r="K58"/>
  <c r="L58"/>
  <c r="K59"/>
  <c r="L59"/>
  <c r="K60"/>
  <c r="L60"/>
  <c r="K61"/>
  <c r="L61"/>
  <c r="K62"/>
  <c r="L62"/>
  <c r="K63"/>
  <c r="L63"/>
  <c r="K64"/>
  <c r="L64"/>
  <c r="K65"/>
  <c r="L65"/>
  <c r="K66"/>
  <c r="L66"/>
  <c r="K67"/>
  <c r="L67"/>
  <c r="K68"/>
  <c r="L68"/>
  <c r="K69"/>
  <c r="L69"/>
  <c r="K70"/>
  <c r="L70"/>
  <c r="K71"/>
  <c r="L71"/>
  <c r="K72"/>
  <c r="L72"/>
  <c r="K73"/>
  <c r="L73"/>
  <c r="K74"/>
  <c r="L74"/>
  <c r="K75"/>
  <c r="L75"/>
  <c r="K76"/>
  <c r="L76"/>
  <c r="K77"/>
  <c r="L77"/>
  <c r="K78"/>
  <c r="L78"/>
  <c r="K79"/>
  <c r="L79"/>
  <c r="K80"/>
  <c r="L80"/>
  <c r="K81"/>
  <c r="L81"/>
  <c r="K82"/>
  <c r="L82"/>
  <c r="K83"/>
  <c r="L83"/>
  <c r="K84"/>
  <c r="L84"/>
  <c r="K85"/>
  <c r="L85"/>
  <c r="K86"/>
  <c r="L86"/>
  <c r="K87"/>
  <c r="L87"/>
  <c r="K88"/>
  <c r="L88"/>
  <c r="K89"/>
  <c r="L89"/>
  <c r="K90"/>
  <c r="L90"/>
  <c r="K91"/>
  <c r="L91"/>
  <c r="K92"/>
  <c r="L92"/>
  <c r="K93"/>
  <c r="L93"/>
  <c r="K94"/>
  <c r="L94"/>
  <c r="K95"/>
  <c r="L95"/>
  <c r="K96"/>
  <c r="L96"/>
  <c r="I41" l="1"/>
  <c r="K170" l="1"/>
  <c r="L170" s="1"/>
  <c r="K104" l="1"/>
  <c r="N104" s="1"/>
  <c r="L104"/>
  <c r="O104" s="1"/>
  <c r="M104"/>
  <c r="P104" s="1"/>
  <c r="K105"/>
  <c r="N105" s="1"/>
  <c r="L105"/>
  <c r="O105" s="1"/>
  <c r="M105"/>
  <c r="P105" s="1"/>
  <c r="K106"/>
  <c r="N106" s="1"/>
  <c r="L106"/>
  <c r="O106" s="1"/>
  <c r="M106"/>
  <c r="P106" s="1"/>
  <c r="K107"/>
  <c r="N107" s="1"/>
  <c r="L107"/>
  <c r="O107" s="1"/>
  <c r="M107"/>
  <c r="P107" s="1"/>
  <c r="K108"/>
  <c r="N108" s="1"/>
  <c r="L108"/>
  <c r="O108" s="1"/>
  <c r="M108"/>
  <c r="P108" s="1"/>
  <c r="K109"/>
  <c r="N109" s="1"/>
  <c r="L109"/>
  <c r="O109" s="1"/>
  <c r="M109"/>
  <c r="P109" s="1"/>
  <c r="K110"/>
  <c r="N110" s="1"/>
  <c r="L110"/>
  <c r="O110" s="1"/>
  <c r="M110"/>
  <c r="P110" s="1"/>
  <c r="K111"/>
  <c r="N111" s="1"/>
  <c r="L111"/>
  <c r="O111" s="1"/>
  <c r="M111"/>
  <c r="P111" s="1"/>
  <c r="K112"/>
  <c r="N112" s="1"/>
  <c r="L112"/>
  <c r="O112" s="1"/>
  <c r="M112"/>
  <c r="P112" s="1"/>
  <c r="K113"/>
  <c r="N113" s="1"/>
  <c r="L113"/>
  <c r="O113" s="1"/>
  <c r="M113"/>
  <c r="P113" s="1"/>
  <c r="K114"/>
  <c r="N114" s="1"/>
  <c r="L114"/>
  <c r="O114" s="1"/>
  <c r="M114"/>
  <c r="P114" s="1"/>
  <c r="K115"/>
  <c r="N115" s="1"/>
  <c r="L115"/>
  <c r="O115" s="1"/>
  <c r="M115"/>
  <c r="P115" s="1"/>
  <c r="K116"/>
  <c r="N116" s="1"/>
  <c r="L116"/>
  <c r="O116" s="1"/>
  <c r="M116"/>
  <c r="P116" s="1"/>
  <c r="K117"/>
  <c r="N117" s="1"/>
  <c r="L117"/>
  <c r="O117" s="1"/>
  <c r="M117"/>
  <c r="P117" s="1"/>
  <c r="K118"/>
  <c r="N118" s="1"/>
  <c r="L118"/>
  <c r="O118" s="1"/>
  <c r="M118"/>
  <c r="P118" s="1"/>
  <c r="K119"/>
  <c r="N119" s="1"/>
  <c r="L119"/>
  <c r="O119" s="1"/>
  <c r="M119"/>
  <c r="P119" s="1"/>
  <c r="K120"/>
  <c r="N120" s="1"/>
  <c r="L120"/>
  <c r="O120" s="1"/>
  <c r="M120"/>
  <c r="P120" s="1"/>
  <c r="K121"/>
  <c r="N121" s="1"/>
  <c r="L121"/>
  <c r="O121" s="1"/>
  <c r="M121"/>
  <c r="P121" s="1"/>
  <c r="K122"/>
  <c r="N122" s="1"/>
  <c r="L122"/>
  <c r="O122" s="1"/>
  <c r="M122"/>
  <c r="P122" s="1"/>
  <c r="K123"/>
  <c r="N123" s="1"/>
  <c r="L123"/>
  <c r="O123" s="1"/>
  <c r="M123"/>
  <c r="P123" s="1"/>
  <c r="K124"/>
  <c r="N124" s="1"/>
  <c r="L124"/>
  <c r="O124" s="1"/>
  <c r="M124"/>
  <c r="P124" s="1"/>
  <c r="K125"/>
  <c r="N125" s="1"/>
  <c r="L125"/>
  <c r="O125" s="1"/>
  <c r="M125"/>
  <c r="P125" s="1"/>
  <c r="K126"/>
  <c r="N126" s="1"/>
  <c r="L126"/>
  <c r="O126" s="1"/>
  <c r="M126"/>
  <c r="P126" s="1"/>
  <c r="K127"/>
  <c r="N127" s="1"/>
  <c r="L127"/>
  <c r="O127" s="1"/>
  <c r="M127"/>
  <c r="P127" s="1"/>
  <c r="K128"/>
  <c r="N128" s="1"/>
  <c r="L128"/>
  <c r="O128" s="1"/>
  <c r="M128"/>
  <c r="P128" s="1"/>
  <c r="K129"/>
  <c r="N129" s="1"/>
  <c r="L129"/>
  <c r="O129" s="1"/>
  <c r="M129"/>
  <c r="P129" s="1"/>
  <c r="K130"/>
  <c r="N130" s="1"/>
  <c r="L130"/>
  <c r="O130" s="1"/>
  <c r="M130"/>
  <c r="P130" s="1"/>
  <c r="K131"/>
  <c r="N131" s="1"/>
  <c r="L131"/>
  <c r="O131" s="1"/>
  <c r="M131"/>
  <c r="P131" s="1"/>
  <c r="K132"/>
  <c r="N132" s="1"/>
  <c r="L132"/>
  <c r="O132" s="1"/>
  <c r="M132"/>
  <c r="P132" s="1"/>
  <c r="K133"/>
  <c r="N133" s="1"/>
  <c r="L133"/>
  <c r="O133" s="1"/>
  <c r="M133"/>
  <c r="P133" s="1"/>
  <c r="K134"/>
  <c r="N134" s="1"/>
  <c r="L134"/>
  <c r="O134" s="1"/>
  <c r="M134"/>
  <c r="P134" s="1"/>
  <c r="K135"/>
  <c r="N135" s="1"/>
  <c r="L135"/>
  <c r="O135" s="1"/>
  <c r="M135"/>
  <c r="P135" s="1"/>
  <c r="K136"/>
  <c r="N136" s="1"/>
  <c r="L136"/>
  <c r="O136" s="1"/>
  <c r="M136"/>
  <c r="P136" s="1"/>
  <c r="K137"/>
  <c r="N137" s="1"/>
  <c r="L137"/>
  <c r="O137" s="1"/>
  <c r="M137"/>
  <c r="P137" s="1"/>
  <c r="K138"/>
  <c r="N138" s="1"/>
  <c r="L138"/>
  <c r="O138" s="1"/>
  <c r="M138"/>
  <c r="P138" s="1"/>
  <c r="K139"/>
  <c r="N139" s="1"/>
  <c r="L139"/>
  <c r="O139" s="1"/>
  <c r="M139"/>
  <c r="P139" s="1"/>
  <c r="K140"/>
  <c r="N140" s="1"/>
  <c r="L140"/>
  <c r="O140" s="1"/>
  <c r="M140"/>
  <c r="P140" s="1"/>
  <c r="K141"/>
  <c r="N141" s="1"/>
  <c r="L141"/>
  <c r="O141" s="1"/>
  <c r="M141"/>
  <c r="P141" s="1"/>
  <c r="K142"/>
  <c r="N142" s="1"/>
  <c r="L142"/>
  <c r="O142" s="1"/>
  <c r="M142"/>
  <c r="P142" s="1"/>
  <c r="K143"/>
  <c r="N143" s="1"/>
  <c r="L143"/>
  <c r="O143" s="1"/>
  <c r="M143"/>
  <c r="P143" s="1"/>
  <c r="K144"/>
  <c r="N144" s="1"/>
  <c r="L144"/>
  <c r="O144" s="1"/>
  <c r="M144"/>
  <c r="P144" s="1"/>
  <c r="K145"/>
  <c r="N145" s="1"/>
  <c r="L145"/>
  <c r="O145" s="1"/>
  <c r="M145"/>
  <c r="P145" s="1"/>
  <c r="K146"/>
  <c r="N146" s="1"/>
  <c r="L146"/>
  <c r="O146" s="1"/>
  <c r="M146"/>
  <c r="P146" s="1"/>
  <c r="K147"/>
  <c r="N147" s="1"/>
  <c r="L147"/>
  <c r="O147" s="1"/>
  <c r="M147"/>
  <c r="P147" s="1"/>
  <c r="K148"/>
  <c r="N148" s="1"/>
  <c r="L148"/>
  <c r="O148" s="1"/>
  <c r="M148"/>
  <c r="P148" s="1"/>
  <c r="K149"/>
  <c r="N149" s="1"/>
  <c r="L149"/>
  <c r="O149" s="1"/>
  <c r="M149"/>
  <c r="P149" s="1"/>
  <c r="K150"/>
  <c r="N150" s="1"/>
  <c r="L150"/>
  <c r="O150" s="1"/>
  <c r="M150"/>
  <c r="P150" s="1"/>
  <c r="K151"/>
  <c r="N151" s="1"/>
  <c r="L151"/>
  <c r="O151" s="1"/>
  <c r="M151"/>
  <c r="P151" s="1"/>
  <c r="N49"/>
  <c r="O49"/>
  <c r="M49"/>
  <c r="P49" s="1"/>
  <c r="N50"/>
  <c r="O50"/>
  <c r="M50"/>
  <c r="P50" s="1"/>
  <c r="N51"/>
  <c r="O51"/>
  <c r="M51"/>
  <c r="P51" s="1"/>
  <c r="N52"/>
  <c r="O52"/>
  <c r="M52"/>
  <c r="P52" s="1"/>
  <c r="N53"/>
  <c r="O53"/>
  <c r="M53"/>
  <c r="P53" s="1"/>
  <c r="N54"/>
  <c r="O54"/>
  <c r="M54"/>
  <c r="P54" s="1"/>
  <c r="N55"/>
  <c r="O55"/>
  <c r="M55"/>
  <c r="P55" s="1"/>
  <c r="N56"/>
  <c r="O56"/>
  <c r="M56"/>
  <c r="P56" s="1"/>
  <c r="N57"/>
  <c r="O57"/>
  <c r="M57"/>
  <c r="P57" s="1"/>
  <c r="N58"/>
  <c r="O58"/>
  <c r="M58"/>
  <c r="P58" s="1"/>
  <c r="N59"/>
  <c r="O59"/>
  <c r="M59"/>
  <c r="P59" s="1"/>
  <c r="N60"/>
  <c r="O60"/>
  <c r="M60"/>
  <c r="P60" s="1"/>
  <c r="N61"/>
  <c r="O61"/>
  <c r="M61"/>
  <c r="P61" s="1"/>
  <c r="N62"/>
  <c r="O62"/>
  <c r="M62"/>
  <c r="P62" s="1"/>
  <c r="N63"/>
  <c r="O63"/>
  <c r="M63"/>
  <c r="P63" s="1"/>
  <c r="N64"/>
  <c r="O64"/>
  <c r="M64"/>
  <c r="P64" s="1"/>
  <c r="N65"/>
  <c r="O65"/>
  <c r="M65"/>
  <c r="P65" s="1"/>
  <c r="N66"/>
  <c r="O66"/>
  <c r="M66"/>
  <c r="P66" s="1"/>
  <c r="N67"/>
  <c r="O67"/>
  <c r="M67"/>
  <c r="P67" s="1"/>
  <c r="N68"/>
  <c r="O68"/>
  <c r="M68"/>
  <c r="P68" s="1"/>
  <c r="N69"/>
  <c r="O69"/>
  <c r="M69"/>
  <c r="P69" s="1"/>
  <c r="N70"/>
  <c r="O70"/>
  <c r="M70"/>
  <c r="P70" s="1"/>
  <c r="N71"/>
  <c r="O71"/>
  <c r="M71"/>
  <c r="P71" s="1"/>
  <c r="N72"/>
  <c r="O72"/>
  <c r="M72"/>
  <c r="P72" s="1"/>
  <c r="N73"/>
  <c r="O73"/>
  <c r="M73"/>
  <c r="P73" s="1"/>
  <c r="N74"/>
  <c r="O74"/>
  <c r="M74"/>
  <c r="P74" s="1"/>
  <c r="N75"/>
  <c r="O75"/>
  <c r="M75"/>
  <c r="P75" s="1"/>
  <c r="N76"/>
  <c r="O76"/>
  <c r="M76"/>
  <c r="P76" s="1"/>
  <c r="N77"/>
  <c r="O77"/>
  <c r="M77"/>
  <c r="P77" s="1"/>
  <c r="N78"/>
  <c r="O78"/>
  <c r="M78"/>
  <c r="P78" s="1"/>
  <c r="N79"/>
  <c r="O79"/>
  <c r="M79"/>
  <c r="P79" s="1"/>
  <c r="N80"/>
  <c r="O80"/>
  <c r="M80"/>
  <c r="P80" s="1"/>
  <c r="N81"/>
  <c r="O81"/>
  <c r="M81"/>
  <c r="P81" s="1"/>
  <c r="N82"/>
  <c r="O82"/>
  <c r="M82"/>
  <c r="P82" s="1"/>
  <c r="N83"/>
  <c r="O83"/>
  <c r="M83"/>
  <c r="P83" s="1"/>
  <c r="N84"/>
  <c r="O84"/>
  <c r="M84"/>
  <c r="P84" s="1"/>
  <c r="N85"/>
  <c r="O85"/>
  <c r="M85"/>
  <c r="P85" s="1"/>
  <c r="N86"/>
  <c r="O86"/>
  <c r="M86"/>
  <c r="P86" s="1"/>
  <c r="N87"/>
  <c r="O87"/>
  <c r="M87"/>
  <c r="P87" s="1"/>
  <c r="N88"/>
  <c r="O88"/>
  <c r="M88"/>
  <c r="P88" s="1"/>
  <c r="N89"/>
  <c r="O89"/>
  <c r="M89"/>
  <c r="P89" s="1"/>
  <c r="N90"/>
  <c r="O90"/>
  <c r="M90"/>
  <c r="P90" s="1"/>
  <c r="N91"/>
  <c r="O91"/>
  <c r="M91"/>
  <c r="P91" s="1"/>
  <c r="N92"/>
  <c r="O92"/>
  <c r="M92"/>
  <c r="P92" s="1"/>
  <c r="N93"/>
  <c r="O93"/>
  <c r="M93"/>
  <c r="P93" s="1"/>
  <c r="N94"/>
  <c r="O94"/>
  <c r="M94"/>
  <c r="P94" s="1"/>
  <c r="N95"/>
  <c r="O95"/>
  <c r="M95"/>
  <c r="P95" s="1"/>
  <c r="N96"/>
  <c r="O96"/>
  <c r="M96"/>
  <c r="P96" s="1"/>
  <c r="G26"/>
  <c r="J26"/>
  <c r="K26"/>
  <c r="L26"/>
  <c r="M26" s="1"/>
  <c r="G27"/>
  <c r="K27"/>
  <c r="L27"/>
  <c r="G28"/>
  <c r="J28"/>
  <c r="K28"/>
  <c r="L28"/>
  <c r="M28" s="1"/>
  <c r="G29"/>
  <c r="J29"/>
  <c r="K29"/>
  <c r="L29"/>
  <c r="M29" s="1"/>
  <c r="G30"/>
  <c r="J30"/>
  <c r="K30"/>
  <c r="L30"/>
  <c r="M30" s="1"/>
  <c r="G31"/>
  <c r="J31"/>
  <c r="K31"/>
  <c r="L31"/>
  <c r="M31" s="1"/>
  <c r="G32"/>
  <c r="J32"/>
  <c r="K32"/>
  <c r="L32"/>
  <c r="M32" s="1"/>
  <c r="K33"/>
  <c r="L33"/>
  <c r="K34"/>
  <c r="L34"/>
  <c r="M34" s="1"/>
  <c r="G35"/>
  <c r="J35"/>
  <c r="K35"/>
  <c r="L35"/>
  <c r="M35" s="1"/>
  <c r="K36"/>
  <c r="L36"/>
  <c r="M36" s="1"/>
  <c r="K37"/>
  <c r="L37"/>
  <c r="K38"/>
  <c r="L38"/>
  <c r="K39"/>
  <c r="L39"/>
  <c r="K40"/>
  <c r="L40"/>
  <c r="L169" l="1"/>
  <c r="K169"/>
  <c r="K168"/>
  <c r="L168" s="1"/>
  <c r="K167"/>
  <c r="L167" s="1"/>
  <c r="K166"/>
  <c r="L166" s="1"/>
  <c r="K165"/>
  <c r="L165" s="1"/>
  <c r="K164"/>
  <c r="L164" s="1"/>
  <c r="K163"/>
  <c r="L163" s="1"/>
  <c r="K162"/>
  <c r="L162" s="1"/>
  <c r="K161"/>
  <c r="L161" s="1"/>
  <c r="K160"/>
  <c r="L160" s="1"/>
  <c r="K159"/>
  <c r="L159" s="1"/>
  <c r="K158"/>
  <c r="L158" s="1"/>
  <c r="K157"/>
  <c r="L157" s="1"/>
  <c r="M103"/>
  <c r="P103" s="1"/>
  <c r="L103"/>
  <c r="O103" s="1"/>
  <c r="K103"/>
  <c r="N103" s="1"/>
  <c r="M102"/>
  <c r="P102" s="1"/>
  <c r="L102"/>
  <c r="O102" s="1"/>
  <c r="K102"/>
  <c r="N102" s="1"/>
  <c r="M48"/>
  <c r="P48" s="1"/>
  <c r="O48"/>
  <c r="N48"/>
  <c r="M47"/>
  <c r="P47" s="1"/>
  <c r="O47"/>
  <c r="N47"/>
  <c r="H41"/>
  <c r="F41"/>
  <c r="E41"/>
  <c r="L25"/>
  <c r="M25" s="1"/>
  <c r="K25"/>
  <c r="J25"/>
  <c r="G25"/>
  <c r="L24"/>
  <c r="M24" s="1"/>
  <c r="K24"/>
  <c r="J24"/>
  <c r="G24"/>
  <c r="H17"/>
  <c r="G17"/>
  <c r="D17"/>
  <c r="K16"/>
  <c r="M16" s="1"/>
  <c r="J16"/>
  <c r="L16" s="1"/>
  <c r="I16"/>
  <c r="F16"/>
  <c r="K15"/>
  <c r="M15" s="1"/>
  <c r="J15"/>
  <c r="L15" s="1"/>
  <c r="I15"/>
  <c r="F15"/>
  <c r="K14"/>
  <c r="M14" s="1"/>
  <c r="J14"/>
  <c r="L14" s="1"/>
  <c r="I14"/>
  <c r="F14"/>
  <c r="K13"/>
  <c r="M13" s="1"/>
  <c r="J13"/>
  <c r="L13" s="1"/>
  <c r="I13"/>
  <c r="F13"/>
  <c r="K12"/>
  <c r="M12" s="1"/>
  <c r="J12"/>
  <c r="L12" s="1"/>
  <c r="I12"/>
  <c r="F12"/>
  <c r="K11"/>
  <c r="M11" s="1"/>
  <c r="J11"/>
  <c r="L11" s="1"/>
  <c r="I11"/>
  <c r="F11"/>
  <c r="K10"/>
  <c r="M10" s="1"/>
  <c r="J10"/>
  <c r="L10" s="1"/>
  <c r="I10"/>
  <c r="F10"/>
  <c r="K9"/>
  <c r="M9" s="1"/>
  <c r="J9"/>
  <c r="L9" s="1"/>
  <c r="I9"/>
  <c r="F9"/>
  <c r="K8"/>
  <c r="M8" s="1"/>
  <c r="J8"/>
  <c r="L8" s="1"/>
  <c r="I8"/>
  <c r="F8"/>
  <c r="K7"/>
  <c r="M7" s="1"/>
  <c r="J7"/>
  <c r="L7" s="1"/>
  <c r="I7"/>
  <c r="F7"/>
  <c r="K6"/>
  <c r="M6" s="1"/>
  <c r="J6"/>
  <c r="L6" s="1"/>
  <c r="I6"/>
  <c r="F6"/>
  <c r="K5"/>
  <c r="M5" s="1"/>
  <c r="J5"/>
  <c r="L5" s="1"/>
  <c r="I5"/>
  <c r="F5"/>
  <c r="I17" l="1"/>
  <c r="F17"/>
  <c r="J41"/>
  <c r="L41"/>
  <c r="M41" s="1"/>
  <c r="K17"/>
  <c r="M17" s="1"/>
  <c r="K41"/>
  <c r="J17"/>
  <c r="L17" s="1"/>
  <c r="G41"/>
</calcChain>
</file>

<file path=xl/sharedStrings.xml><?xml version="1.0" encoding="utf-8"?>
<sst xmlns="http://schemas.openxmlformats.org/spreadsheetml/2006/main" count="386" uniqueCount="181">
  <si>
    <t>मासिक राजस्व असुलीको तुलना विवरण (रु. हजार)</t>
  </si>
  <si>
    <t>सि.न.</t>
  </si>
  <si>
    <t>महिना</t>
  </si>
  <si>
    <t>आर्थिक वर्ष २०८०।८१</t>
  </si>
  <si>
    <t>तुलना घटी/वढी</t>
  </si>
  <si>
    <t>लक्ष्य रु.</t>
  </si>
  <si>
    <t>असुली रु.</t>
  </si>
  <si>
    <t xml:space="preserve"> प्रतिशत</t>
  </si>
  <si>
    <t>लक्ष्य %</t>
  </si>
  <si>
    <t>असुली %</t>
  </si>
  <si>
    <t>श्रावण</t>
  </si>
  <si>
    <t>भाद्र</t>
  </si>
  <si>
    <t>आस्वीन</t>
  </si>
  <si>
    <t>कार्तिक</t>
  </si>
  <si>
    <t>मंसिर</t>
  </si>
  <si>
    <t>पुष</t>
  </si>
  <si>
    <t>माघ</t>
  </si>
  <si>
    <t>फाल्गुण</t>
  </si>
  <si>
    <t>चैत्र</t>
  </si>
  <si>
    <t>बैशाख</t>
  </si>
  <si>
    <t>जेष्ठ</t>
  </si>
  <si>
    <t>जम्मा</t>
  </si>
  <si>
    <t>शिर्षकगत राजस्व असुलीको तुलना विवरण (रु. हजार) </t>
  </si>
  <si>
    <t>सि. नं.</t>
  </si>
  <si>
    <t>राजस्व शिर्षक संकेत नं. </t>
  </si>
  <si>
    <t>राजस्व शिर्षक</t>
  </si>
  <si>
    <t>तुलना (घटी / बढी)</t>
  </si>
  <si>
    <t>असुली प्रतिशत</t>
  </si>
  <si>
    <t>भन्सार महसुल (आयात) </t>
  </si>
  <si>
    <t>मूल्य अभिवृद्धि कर</t>
  </si>
  <si>
    <t>अन्तःशूल्क</t>
  </si>
  <si>
    <t>स्वास्थय जोखिम कर</t>
  </si>
  <si>
    <t>भन्सार महसुल (निर्यात)</t>
  </si>
  <si>
    <t>कृषि सुधार शुल्क</t>
  </si>
  <si>
    <t>११५६२+११५२२</t>
  </si>
  <si>
    <t>भन्सार सम्बन्धी अन्य आय+CSF</t>
  </si>
  <si>
    <t>पूर्वाधर कर (IFT)</t>
  </si>
  <si>
    <t>सडक निर्माण दस्तुर (RDF)</t>
  </si>
  <si>
    <t xml:space="preserve">भन्सार सम्वन्धी अन्य आय </t>
  </si>
  <si>
    <t>निकासी सेवा शुल्क</t>
  </si>
  <si>
    <t>सडक मर्मत तथा सुधार दस्तुर (RCF)</t>
  </si>
  <si>
    <t>अग्रिम आयकर</t>
  </si>
  <si>
    <t>राजस्व वाहेकको बेरुजु दाखिला</t>
  </si>
  <si>
    <t>अन्य प्रशासनिक सेवा शुल्क</t>
  </si>
  <si>
    <t>सरकारी सम्पत्तिको विक्रिबाट प्राप्त रकम</t>
  </si>
  <si>
    <t>सि.नं.</t>
  </si>
  <si>
    <t>वस्तुको नाम (समूह)</t>
  </si>
  <si>
    <t>इकाई</t>
  </si>
  <si>
    <t>फरक (घटी/बढी)</t>
  </si>
  <si>
    <t>फरक (घटी/बढी) प्रतिशत</t>
  </si>
  <si>
    <t>परिमाण</t>
  </si>
  <si>
    <t>मूल्य रु.</t>
  </si>
  <si>
    <t>राजस्व रु.</t>
  </si>
  <si>
    <t>मूल्य</t>
  </si>
  <si>
    <t>राजस्व</t>
  </si>
  <si>
    <t>डिजेल</t>
  </si>
  <si>
    <t>KL</t>
  </si>
  <si>
    <t>पेट्रोल</t>
  </si>
  <si>
    <t>एल पि ग्यास</t>
  </si>
  <si>
    <t>KGM</t>
  </si>
  <si>
    <t>चामल</t>
  </si>
  <si>
    <t>शुद्ध फलाम (स्पोन्ज/फेरस आइरन)</t>
  </si>
  <si>
    <t>भटमासको पिना</t>
  </si>
  <si>
    <t>खाद्यान्न मकै</t>
  </si>
  <si>
    <t>स्टील वायर रड इन क्वायल र ८ एम।एस। सम्म</t>
  </si>
  <si>
    <t>आलु</t>
  </si>
  <si>
    <t>टाइल</t>
  </si>
  <si>
    <t>SQM</t>
  </si>
  <si>
    <t>सुपारी</t>
  </si>
  <si>
    <t>निकासी भएका बस्तुहरुको मूल्यका आधारमा तुलना विवरण (रकम रु. हजार)</t>
  </si>
  <si>
    <t>वस्तको नाम (समूह)</t>
  </si>
  <si>
    <t>प्रतिशत</t>
  </si>
  <si>
    <t>जडीबुटी</t>
  </si>
  <si>
    <t>खयर कत्था</t>
  </si>
  <si>
    <t>खोटो रोजीन</t>
  </si>
  <si>
    <t>प्लाइउड</t>
  </si>
  <si>
    <t>MTQ</t>
  </si>
  <si>
    <t>रिठ्ठा </t>
  </si>
  <si>
    <t>तार्पिनको तेल</t>
  </si>
  <si>
    <t>LTR</t>
  </si>
  <si>
    <t>एसेन्सीयल आयल</t>
  </si>
  <si>
    <t>नौनी, बटर, घयू</t>
  </si>
  <si>
    <t>खयर कच्छ</t>
  </si>
  <si>
    <t>वनस्पतीका सारहरु</t>
  </si>
  <si>
    <t>चोकर, भुस</t>
  </si>
  <si>
    <t>व्यापार विश्लेषण तुलना ‍(रकम रु. हजार) </t>
  </si>
  <si>
    <t>आयात अनुपात</t>
  </si>
  <si>
    <t>निर्यात अनुपात</t>
  </si>
  <si>
    <t>आयात रु.</t>
  </si>
  <si>
    <t>निर्यात रु.</t>
  </si>
  <si>
    <t>जम्मा व्यापार रु.</t>
  </si>
  <si>
    <t>आयात/ निर्यात अनुपात</t>
  </si>
  <si>
    <t>व्यापार घाटा %</t>
  </si>
  <si>
    <t>व्यापार घाटा</t>
  </si>
  <si>
    <t>फरक %</t>
  </si>
  <si>
    <t>अन्य मसला </t>
  </si>
  <si>
    <t>दलेको वा नदलेको दालहरु</t>
  </si>
  <si>
    <t>अन्य औधोगिक मेसीनरी</t>
  </si>
  <si>
    <t>UNT</t>
  </si>
  <si>
    <t>तोरी, रायो,  सर्स्र्यू तील</t>
  </si>
  <si>
    <t>पोलीथिन दाना</t>
  </si>
  <si>
    <t>अलकत्रा बिटुमिन</t>
  </si>
  <si>
    <t>ए.टी.एफ</t>
  </si>
  <si>
    <t>निर्माण सम्वन्धी यन्त्रावली</t>
  </si>
  <si>
    <t>तयारी कपडा</t>
  </si>
  <si>
    <t>कृषि यन्त्रावली</t>
  </si>
  <si>
    <t>भटमास गेडा</t>
  </si>
  <si>
    <t>जीब जन्तुको दाना फिड सप्लीमेण्ट</t>
  </si>
  <si>
    <t>प्लाष्टिकका सीट, फिल्म, फ्वाइल, पत्ता आदी</t>
  </si>
  <si>
    <t>पि.भि.सी कम्पाउण्ड</t>
  </si>
  <si>
    <t>मार्वल स्ल्याब</t>
  </si>
  <si>
    <t>साइकल, टर््राईसाइकल डेलिभरी साइकल</t>
  </si>
  <si>
    <t>केरा</t>
  </si>
  <si>
    <t>अल्कीड रेजीन र अन्य पि.भि.सी रेजीन</t>
  </si>
  <si>
    <t>ट्रेक्टर तथा ट्रिलर</t>
  </si>
  <si>
    <t>सुती कपडा</t>
  </si>
  <si>
    <t>अन्य कपडा(उनी,सुती,टेरीकटन बाहेकका)</t>
  </si>
  <si>
    <t>फलामे संरचनाहरु</t>
  </si>
  <si>
    <t>वकास उखुको छोक्रा</t>
  </si>
  <si>
    <t>मेसिनरी पार्टस</t>
  </si>
  <si>
    <t>जीप्सम</t>
  </si>
  <si>
    <t>साबुनहरु बाहेक अन्य सफा गर्ने सामाग्रीहरु</t>
  </si>
  <si>
    <t>प्लाष्टिकका टायल्स फ्लोर कभरीङ्ग</t>
  </si>
  <si>
    <t>लिड एसिड व्याट्रि</t>
  </si>
  <si>
    <t>धातुका खरानी तथा स्ल्याग</t>
  </si>
  <si>
    <t>TNE</t>
  </si>
  <si>
    <t>ग्लास सीट</t>
  </si>
  <si>
    <t>लेख्ने छाप्ने कागज</t>
  </si>
  <si>
    <t>टायर  वस ट्रकको</t>
  </si>
  <si>
    <t>चिरान काठ र काठका पटरीहरु</t>
  </si>
  <si>
    <t>देश</t>
  </si>
  <si>
    <t>आयात मूल्य रु.</t>
  </si>
  <si>
    <t>आयात प्रतिशत</t>
  </si>
  <si>
    <t>निर्यात मूल्य रु.</t>
  </si>
  <si>
    <t>निर्यात प्रतिशत</t>
  </si>
  <si>
    <t>जम्मा व्यापार प्रतिशत</t>
  </si>
  <si>
    <t>China</t>
  </si>
  <si>
    <t>Gabon</t>
  </si>
  <si>
    <t>India</t>
  </si>
  <si>
    <t>Indonesia</t>
  </si>
  <si>
    <t>Korea (the Republic of)</t>
  </si>
  <si>
    <t>Namibia</t>
  </si>
  <si>
    <t>Singapore</t>
  </si>
  <si>
    <t>Thailand</t>
  </si>
  <si>
    <t>Viet Nam</t>
  </si>
  <si>
    <t>Total</t>
  </si>
  <si>
    <t>पैठारी भएका मुख्य ५० बस्तुहरुको मूल्यका आधारमा तुलना विवरण (रकम रु. हजार)</t>
  </si>
  <si>
    <t xml:space="preserve"> पैठारी भएका मुख्य ५० बस्तुहरुको राजस्वका आधारमा तुलना विवरण (रकम रु. हजार)</t>
  </si>
  <si>
    <t>Pakistan</t>
  </si>
  <si>
    <t>हरित कर</t>
  </si>
  <si>
    <t>असार</t>
  </si>
  <si>
    <t>आर्थिक वर्ष २०८१।८२</t>
  </si>
  <si>
    <t xml:space="preserve">आ.ब. २०८१/०८२ श्रावण </t>
  </si>
  <si>
    <t>आ.ब. २०८०/०८१ श्रावण</t>
  </si>
  <si>
    <t>आ.ब. २०८१/८२ (श्रावण २०८१)</t>
  </si>
  <si>
    <t>आ.ब. २०८०/८१ (श्रावण  २०८०)</t>
  </si>
  <si>
    <t>आ.ब. २०८१/८२ (श्रावण  २०८१)</t>
  </si>
  <si>
    <t>आ.ब. २०८०/८१ श्रावण</t>
  </si>
  <si>
    <t xml:space="preserve">आ.ब. २०८१/८२ श्रावण </t>
  </si>
  <si>
    <t>आ.ब. २०८१/०८२ श्रावण</t>
  </si>
  <si>
    <t>बैदेशिक व्यापारको विवरण (रकम रु. हजार) आ.व.२०८०- ८१ श्रावण</t>
  </si>
  <si>
    <t>आल्मोनियमका बटारीएका तार</t>
  </si>
  <si>
    <t>कपर वायर</t>
  </si>
  <si>
    <t>खनिज तत्व अन्यत्र नपरेको</t>
  </si>
  <si>
    <t>सिलौटो, जाँतो र यस्तै सामान</t>
  </si>
  <si>
    <t>आल्मोनियमका अन्य सामान</t>
  </si>
  <si>
    <t>अन्य एलोपेथीक औषधी</t>
  </si>
  <si>
    <t>Disodium Carbonate</t>
  </si>
  <si>
    <t>पिना अन्य</t>
  </si>
  <si>
    <t xml:space="preserve">अन्य अन्य मसला </t>
  </si>
  <si>
    <t>अन्य एसेन्स</t>
  </si>
  <si>
    <t>अटोरिक्सा टेम्पो</t>
  </si>
  <si>
    <t>श्रृंगारका सामान</t>
  </si>
  <si>
    <t>फलाम वा स्टीलको भाँडाकुँडा</t>
  </si>
  <si>
    <t>लुब्रिकेटीङ्ग आयल मोबिल</t>
  </si>
  <si>
    <t>वाथरुम सामान चिनिया माटोको</t>
  </si>
  <si>
    <t>स्पोर्ट सुज -सेन्थेटीक सुज)</t>
  </si>
  <si>
    <t>NPR</t>
  </si>
  <si>
    <t>घाँसको कुचो</t>
  </si>
  <si>
    <t>सिमेन्ट</t>
  </si>
  <si>
    <t>बहुमूल्य पत्थर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</si>
</sst>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00439]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CS NEPALI"/>
      <family val="5"/>
    </font>
    <font>
      <sz val="16"/>
      <color rgb="FFFFFFFF"/>
      <name val="Kalimati"/>
      <charset val="1"/>
    </font>
    <font>
      <b/>
      <sz val="11"/>
      <color theme="1"/>
      <name val="Kalimati"/>
      <charset val="1"/>
    </font>
    <font>
      <b/>
      <sz val="11"/>
      <color rgb="FF0000FF"/>
      <name val="Kalimati"/>
      <charset val="1"/>
    </font>
    <font>
      <sz val="9"/>
      <color theme="1"/>
      <name val="Kalimati"/>
      <charset val="1"/>
    </font>
    <font>
      <sz val="10"/>
      <color rgb="FFFF0000"/>
      <name val="Kalimati"/>
      <charset val="1"/>
    </font>
    <font>
      <sz val="11"/>
      <color rgb="FFFF0000"/>
      <name val="Kalimati"/>
      <charset val="1"/>
    </font>
    <font>
      <sz val="11"/>
      <color theme="1"/>
      <name val="Kalimati"/>
      <charset val="1"/>
    </font>
    <font>
      <sz val="11"/>
      <color rgb="FF0000FF"/>
      <name val="Kalimati"/>
      <charset val="1"/>
    </font>
    <font>
      <sz val="10"/>
      <color rgb="FFFFFFFF"/>
      <name val="Kalimati"/>
      <charset val="1"/>
    </font>
    <font>
      <sz val="10"/>
      <color rgb="FF000000"/>
      <name val="Kalimati"/>
      <charset val="1"/>
    </font>
    <font>
      <b/>
      <sz val="10"/>
      <color rgb="FF000000"/>
      <name val="Kalimati"/>
      <charset val="1"/>
    </font>
    <font>
      <sz val="6"/>
      <color rgb="FF000000"/>
      <name val="Kalimati"/>
      <charset val="1"/>
    </font>
    <font>
      <sz val="10"/>
      <color rgb="FF666666"/>
      <name val="Kalimati"/>
      <charset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Kalimati"/>
      <charset val="1"/>
    </font>
    <font>
      <b/>
      <sz val="12"/>
      <color rgb="FF000000"/>
      <name val="Kalimati"/>
      <charset val="1"/>
    </font>
    <font>
      <sz val="8"/>
      <color rgb="FF000000"/>
      <name val="Kalimati"/>
      <charset val="1"/>
    </font>
  </fonts>
  <fills count="8">
    <fill>
      <patternFill patternType="none"/>
    </fill>
    <fill>
      <patternFill patternType="gray125"/>
    </fill>
    <fill>
      <patternFill patternType="solid">
        <fgColor rgb="FF2B80B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/>
      <top style="medium">
        <color indexed="64"/>
      </top>
      <bottom style="medium">
        <color rgb="FFCCCCCC"/>
      </bottom>
      <diagonal/>
    </border>
    <border>
      <left/>
      <right/>
      <top style="medium">
        <color indexed="64"/>
      </top>
      <bottom style="medium">
        <color rgb="FFCCCCCC"/>
      </bottom>
      <diagonal/>
    </border>
    <border>
      <left/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/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</cellStyleXfs>
  <cellXfs count="207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3" fontId="4" fillId="3" borderId="2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vertical="center" shrinkToFit="1"/>
      <protection hidden="1"/>
    </xf>
    <xf numFmtId="1" fontId="9" fillId="3" borderId="2" xfId="0" applyNumberFormat="1" applyFont="1" applyFill="1" applyBorder="1" applyAlignment="1" applyProtection="1">
      <alignment vertical="center" shrinkToFit="1"/>
      <protection hidden="1"/>
    </xf>
    <xf numFmtId="1" fontId="10" fillId="4" borderId="2" xfId="0" applyNumberFormat="1" applyFont="1" applyFill="1" applyBorder="1" applyAlignment="1" applyProtection="1">
      <alignment vertical="center" shrinkToFit="1"/>
      <protection hidden="1"/>
    </xf>
    <xf numFmtId="4" fontId="4" fillId="0" borderId="2" xfId="1" applyNumberFormat="1" applyFont="1" applyFill="1" applyBorder="1" applyAlignment="1" applyProtection="1">
      <alignment horizontal="center" vertical="center" shrinkToFit="1"/>
      <protection hidden="1"/>
    </xf>
    <xf numFmtId="2" fontId="10" fillId="4" borderId="2" xfId="0" applyNumberFormat="1" applyFont="1" applyFill="1" applyBorder="1" applyAlignment="1" applyProtection="1">
      <alignment vertical="center" shrinkToFit="1"/>
      <protection hidden="1"/>
    </xf>
    <xf numFmtId="2" fontId="0" fillId="0" borderId="0" xfId="0" applyNumberFormat="1"/>
    <xf numFmtId="1" fontId="5" fillId="4" borderId="0" xfId="0" applyNumberFormat="1" applyFont="1" applyFill="1" applyBorder="1" applyAlignment="1" applyProtection="1">
      <alignment vertical="center" shrinkToFit="1"/>
      <protection hidden="1"/>
    </xf>
    <xf numFmtId="2" fontId="5" fillId="4" borderId="0" xfId="0" applyNumberFormat="1" applyFont="1" applyFill="1" applyBorder="1" applyAlignment="1" applyProtection="1">
      <alignment horizontal="center" vertical="center" shrinkToFit="1"/>
      <protection hidden="1"/>
    </xf>
    <xf numFmtId="1" fontId="4" fillId="3" borderId="0" xfId="0" applyNumberFormat="1" applyFont="1" applyFill="1" applyBorder="1" applyAlignment="1" applyProtection="1">
      <alignment horizontal="right" vertical="center" shrinkToFit="1"/>
      <protection hidden="1"/>
    </xf>
    <xf numFmtId="2" fontId="10" fillId="4" borderId="0" xfId="0" applyNumberFormat="1" applyFont="1" applyFill="1" applyBorder="1" applyAlignment="1" applyProtection="1">
      <alignment vertical="center" shrinkToFit="1"/>
      <protection hidden="1"/>
    </xf>
    <xf numFmtId="2" fontId="4" fillId="0" borderId="0" xfId="0" applyNumberFormat="1" applyFont="1" applyBorder="1" applyAlignment="1">
      <alignment vertical="center"/>
    </xf>
    <xf numFmtId="1" fontId="0" fillId="0" borderId="0" xfId="0" applyNumberFormat="1"/>
    <xf numFmtId="1" fontId="2" fillId="0" borderId="0" xfId="0" applyNumberFormat="1" applyFont="1" applyProtection="1">
      <protection hidden="1"/>
    </xf>
    <xf numFmtId="0" fontId="12" fillId="5" borderId="8" xfId="0" applyFont="1" applyFill="1" applyBorder="1" applyAlignment="1">
      <alignment horizontal="right" wrapText="1" indent="1"/>
    </xf>
    <xf numFmtId="164" fontId="12" fillId="6" borderId="8" xfId="0" applyNumberFormat="1" applyFont="1" applyFill="1" applyBorder="1" applyAlignment="1">
      <alignment horizontal="right" wrapText="1" indent="1"/>
    </xf>
    <xf numFmtId="0" fontId="12" fillId="6" borderId="8" xfId="0" applyFont="1" applyFill="1" applyBorder="1" applyAlignment="1">
      <alignment horizontal="left" wrapText="1" indent="1"/>
    </xf>
    <xf numFmtId="0" fontId="12" fillId="6" borderId="8" xfId="0" applyFont="1" applyFill="1" applyBorder="1" applyAlignment="1">
      <alignment horizontal="right" wrapText="1" indent="1"/>
    </xf>
    <xf numFmtId="2" fontId="12" fillId="6" borderId="8" xfId="0" applyNumberFormat="1" applyFont="1" applyFill="1" applyBorder="1" applyAlignment="1">
      <alignment horizontal="right" wrapText="1" indent="1"/>
    </xf>
    <xf numFmtId="164" fontId="12" fillId="5" borderId="8" xfId="0" applyNumberFormat="1" applyFont="1" applyFill="1" applyBorder="1" applyAlignment="1">
      <alignment horizontal="right" wrapText="1" indent="1"/>
    </xf>
    <xf numFmtId="0" fontId="12" fillId="5" borderId="8" xfId="0" applyFont="1" applyFill="1" applyBorder="1" applyAlignment="1">
      <alignment horizontal="left" wrapText="1" indent="1"/>
    </xf>
    <xf numFmtId="1" fontId="12" fillId="6" borderId="8" xfId="0" applyNumberFormat="1" applyFont="1" applyFill="1" applyBorder="1" applyAlignment="1">
      <alignment horizontal="right" wrapText="1" indent="1"/>
    </xf>
    <xf numFmtId="164" fontId="2" fillId="0" borderId="0" xfId="0" applyNumberFormat="1" applyFont="1" applyProtection="1">
      <protection hidden="1"/>
    </xf>
    <xf numFmtId="0" fontId="12" fillId="6" borderId="2" xfId="0" applyFont="1" applyFill="1" applyBorder="1" applyAlignment="1">
      <alignment horizontal="left" wrapText="1" indent="1"/>
    </xf>
    <xf numFmtId="0" fontId="12" fillId="6" borderId="2" xfId="0" applyFont="1" applyFill="1" applyBorder="1" applyAlignment="1">
      <alignment horizontal="right" wrapText="1"/>
    </xf>
    <xf numFmtId="164" fontId="12" fillId="6" borderId="2" xfId="0" applyNumberFormat="1" applyFont="1" applyFill="1" applyBorder="1" applyAlignment="1">
      <alignment horizontal="right" wrapText="1"/>
    </xf>
    <xf numFmtId="2" fontId="12" fillId="6" borderId="2" xfId="0" applyNumberFormat="1" applyFont="1" applyFill="1" applyBorder="1" applyAlignment="1">
      <alignment horizontal="right" wrapText="1"/>
    </xf>
    <xf numFmtId="0" fontId="12" fillId="5" borderId="2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left" wrapText="1" indent="1"/>
    </xf>
    <xf numFmtId="164" fontId="12" fillId="5" borderId="0" xfId="0" applyNumberFormat="1" applyFont="1" applyFill="1" applyBorder="1" applyAlignment="1">
      <alignment horizontal="center" wrapText="1"/>
    </xf>
    <xf numFmtId="0" fontId="12" fillId="6" borderId="0" xfId="0" applyFont="1" applyFill="1" applyBorder="1" applyAlignment="1">
      <alignment horizontal="left" wrapText="1" indent="1"/>
    </xf>
    <xf numFmtId="0" fontId="14" fillId="6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right" wrapText="1"/>
    </xf>
    <xf numFmtId="164" fontId="12" fillId="5" borderId="0" xfId="0" applyNumberFormat="1" applyFont="1" applyFill="1" applyBorder="1" applyAlignment="1">
      <alignment horizontal="right" wrapText="1"/>
    </xf>
    <xf numFmtId="164" fontId="12" fillId="6" borderId="0" xfId="0" applyNumberFormat="1" applyFont="1" applyFill="1" applyBorder="1" applyAlignment="1">
      <alignment horizontal="right" wrapText="1"/>
    </xf>
    <xf numFmtId="0" fontId="12" fillId="6" borderId="0" xfId="0" applyFont="1" applyFill="1" applyBorder="1" applyAlignment="1">
      <alignment horizontal="right" wrapText="1"/>
    </xf>
    <xf numFmtId="2" fontId="12" fillId="6" borderId="0" xfId="0" applyNumberFormat="1" applyFont="1" applyFill="1" applyBorder="1" applyAlignment="1">
      <alignment horizontal="right" wrapText="1"/>
    </xf>
    <xf numFmtId="0" fontId="15" fillId="0" borderId="0" xfId="0" applyFont="1" applyAlignment="1">
      <alignment wrapText="1"/>
    </xf>
    <xf numFmtId="0" fontId="0" fillId="0" borderId="0" xfId="0" applyAlignment="1">
      <alignment horizontal="center"/>
    </xf>
    <xf numFmtId="0" fontId="14" fillId="5" borderId="2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horizontal="left" wrapText="1"/>
    </xf>
    <xf numFmtId="0" fontId="12" fillId="5" borderId="2" xfId="0" applyFont="1" applyFill="1" applyBorder="1" applyAlignment="1">
      <alignment horizontal="left" wrapText="1"/>
    </xf>
    <xf numFmtId="0" fontId="0" fillId="0" borderId="2" xfId="0" applyBorder="1"/>
    <xf numFmtId="1" fontId="0" fillId="0" borderId="2" xfId="0" applyNumberFormat="1" applyBorder="1"/>
    <xf numFmtId="2" fontId="0" fillId="0" borderId="2" xfId="0" applyNumberFormat="1" applyBorder="1"/>
    <xf numFmtId="1" fontId="12" fillId="6" borderId="2" xfId="0" applyNumberFormat="1" applyFont="1" applyFill="1" applyBorder="1" applyAlignment="1">
      <alignment horizontal="right" wrapText="1"/>
    </xf>
    <xf numFmtId="0" fontId="18" fillId="6" borderId="2" xfId="0" applyFont="1" applyFill="1" applyBorder="1" applyAlignment="1">
      <alignment horizontal="center" wrapText="1"/>
    </xf>
    <xf numFmtId="2" fontId="12" fillId="5" borderId="2" xfId="0" applyNumberFormat="1" applyFont="1" applyFill="1" applyBorder="1" applyAlignment="1">
      <alignment horizontal="right" wrapText="1" indent="1"/>
    </xf>
    <xf numFmtId="2" fontId="12" fillId="6" borderId="2" xfId="0" applyNumberFormat="1" applyFont="1" applyFill="1" applyBorder="1" applyAlignment="1">
      <alignment horizontal="right" wrapText="1" indent="1"/>
    </xf>
    <xf numFmtId="164" fontId="12" fillId="6" borderId="2" xfId="0" applyNumberFormat="1" applyFont="1" applyFill="1" applyBorder="1" applyAlignment="1">
      <alignment horizontal="right" wrapText="1" indent="1"/>
    </xf>
    <xf numFmtId="164" fontId="0" fillId="0" borderId="0" xfId="0" applyNumberFormat="1" applyProtection="1">
      <protection hidden="1"/>
    </xf>
    <xf numFmtId="0" fontId="14" fillId="6" borderId="0" xfId="0" applyFont="1" applyFill="1" applyBorder="1" applyAlignment="1">
      <alignment horizontal="center" wrapText="1"/>
    </xf>
    <xf numFmtId="0" fontId="12" fillId="6" borderId="0" xfId="0" applyFont="1" applyFill="1" applyBorder="1" applyAlignment="1">
      <alignment horizontal="center" wrapText="1"/>
    </xf>
    <xf numFmtId="0" fontId="12" fillId="6" borderId="4" xfId="0" applyFont="1" applyFill="1" applyBorder="1" applyAlignment="1">
      <alignment horizontal="left" wrapText="1" indent="1"/>
    </xf>
    <xf numFmtId="0" fontId="12" fillId="5" borderId="4" xfId="0" applyFont="1" applyFill="1" applyBorder="1" applyAlignment="1">
      <alignment horizontal="left" wrapText="1" indent="1"/>
    </xf>
    <xf numFmtId="164" fontId="12" fillId="6" borderId="5" xfId="0" applyNumberFormat="1" applyFont="1" applyFill="1" applyBorder="1" applyAlignment="1">
      <alignment horizontal="right" wrapText="1" indent="1"/>
    </xf>
    <xf numFmtId="164" fontId="12" fillId="5" borderId="6" xfId="0" applyNumberFormat="1" applyFont="1" applyFill="1" applyBorder="1" applyAlignment="1">
      <alignment horizontal="right" wrapText="1" indent="1"/>
    </xf>
    <xf numFmtId="0" fontId="12" fillId="5" borderId="6" xfId="0" applyFont="1" applyFill="1" applyBorder="1" applyAlignment="1">
      <alignment horizontal="right" wrapText="1" indent="1"/>
    </xf>
    <xf numFmtId="1" fontId="12" fillId="6" borderId="6" xfId="0" applyNumberFormat="1" applyFont="1" applyFill="1" applyBorder="1" applyAlignment="1">
      <alignment horizontal="right" wrapText="1" indent="1"/>
    </xf>
    <xf numFmtId="164" fontId="12" fillId="7" borderId="6" xfId="0" applyNumberFormat="1" applyFont="1" applyFill="1" applyBorder="1" applyAlignment="1">
      <alignment horizontal="right" wrapText="1" indent="1"/>
    </xf>
    <xf numFmtId="2" fontId="12" fillId="6" borderId="6" xfId="0" applyNumberFormat="1" applyFont="1" applyFill="1" applyBorder="1" applyAlignment="1">
      <alignment horizontal="right" wrapText="1" indent="1"/>
    </xf>
    <xf numFmtId="164" fontId="12" fillId="6" borderId="7" xfId="0" applyNumberFormat="1" applyFont="1" applyFill="1" applyBorder="1" applyAlignment="1">
      <alignment horizontal="right" wrapText="1" indent="1"/>
    </xf>
    <xf numFmtId="0" fontId="12" fillId="6" borderId="7" xfId="0" applyFont="1" applyFill="1" applyBorder="1" applyAlignment="1">
      <alignment horizontal="right" wrapText="1" indent="1"/>
    </xf>
    <xf numFmtId="1" fontId="12" fillId="6" borderId="7" xfId="0" applyNumberFormat="1" applyFont="1" applyFill="1" applyBorder="1" applyAlignment="1">
      <alignment horizontal="right" wrapText="1" indent="1"/>
    </xf>
    <xf numFmtId="164" fontId="12" fillId="7" borderId="7" xfId="0" applyNumberFormat="1" applyFont="1" applyFill="1" applyBorder="1" applyAlignment="1">
      <alignment horizontal="right" wrapText="1" indent="1"/>
    </xf>
    <xf numFmtId="2" fontId="12" fillId="6" borderId="7" xfId="0" applyNumberFormat="1" applyFont="1" applyFill="1" applyBorder="1" applyAlignment="1">
      <alignment horizontal="right" wrapText="1" indent="1"/>
    </xf>
    <xf numFmtId="1" fontId="12" fillId="6" borderId="2" xfId="0" applyNumberFormat="1" applyFont="1" applyFill="1" applyBorder="1" applyAlignment="1">
      <alignment horizontal="right" wrapText="1" indent="1"/>
    </xf>
    <xf numFmtId="164" fontId="12" fillId="5" borderId="2" xfId="0" applyNumberFormat="1" applyFont="1" applyFill="1" applyBorder="1" applyAlignment="1">
      <alignment horizontal="right" wrapText="1" indent="1"/>
    </xf>
    <xf numFmtId="164" fontId="12" fillId="7" borderId="2" xfId="0" applyNumberFormat="1" applyFont="1" applyFill="1" applyBorder="1" applyAlignment="1">
      <alignment horizontal="right" wrapText="1" indent="1"/>
    </xf>
    <xf numFmtId="0" fontId="12" fillId="5" borderId="2" xfId="0" applyFont="1" applyFill="1" applyBorder="1" applyAlignment="1">
      <alignment horizontal="right" wrapText="1" indent="1"/>
    </xf>
    <xf numFmtId="0" fontId="12" fillId="6" borderId="2" xfId="0" applyFont="1" applyFill="1" applyBorder="1" applyAlignment="1">
      <alignment horizontal="right" wrapText="1" indent="1"/>
    </xf>
    <xf numFmtId="0" fontId="12" fillId="6" borderId="2" xfId="2" applyFont="1" applyFill="1" applyBorder="1" applyAlignment="1">
      <alignment horizontal="right" wrapText="1" indent="1"/>
    </xf>
    <xf numFmtId="1" fontId="12" fillId="6" borderId="2" xfId="2" applyNumberFormat="1" applyFont="1" applyFill="1" applyBorder="1" applyAlignment="1">
      <alignment horizontal="right" wrapText="1" indent="1"/>
    </xf>
    <xf numFmtId="0" fontId="12" fillId="5" borderId="2" xfId="2" applyFont="1" applyFill="1" applyBorder="1" applyAlignment="1">
      <alignment horizontal="right" wrapText="1" indent="1"/>
    </xf>
    <xf numFmtId="1" fontId="12" fillId="7" borderId="2" xfId="2" applyNumberFormat="1" applyFont="1" applyFill="1" applyBorder="1" applyAlignment="1">
      <alignment horizontal="right" wrapText="1"/>
    </xf>
    <xf numFmtId="0" fontId="12" fillId="7" borderId="2" xfId="2" applyFont="1" applyFill="1" applyBorder="1" applyAlignment="1">
      <alignment horizontal="right" wrapText="1"/>
    </xf>
    <xf numFmtId="0" fontId="12" fillId="7" borderId="2" xfId="2" applyFont="1" applyFill="1" applyBorder="1" applyAlignment="1">
      <alignment horizontal="right" wrapText="1" indent="1"/>
    </xf>
    <xf numFmtId="1" fontId="12" fillId="7" borderId="2" xfId="2" applyNumberFormat="1" applyFont="1" applyFill="1" applyBorder="1" applyAlignment="1">
      <alignment horizontal="right" wrapText="1" indent="1"/>
    </xf>
    <xf numFmtId="1" fontId="12" fillId="5" borderId="2" xfId="2" applyNumberFormat="1" applyFont="1" applyFill="1" applyBorder="1" applyAlignment="1">
      <alignment horizontal="right" wrapText="1" indent="1"/>
    </xf>
    <xf numFmtId="1" fontId="12" fillId="5" borderId="2" xfId="0" applyNumberFormat="1" applyFont="1" applyFill="1" applyBorder="1" applyAlignment="1">
      <alignment horizontal="right" wrapText="1" indent="1"/>
    </xf>
    <xf numFmtId="2" fontId="12" fillId="6" borderId="2" xfId="0" applyNumberFormat="1" applyFont="1" applyFill="1" applyBorder="1" applyAlignment="1">
      <alignment wrapText="1"/>
    </xf>
    <xf numFmtId="2" fontId="12" fillId="5" borderId="2" xfId="0" applyNumberFormat="1" applyFont="1" applyFill="1" applyBorder="1" applyAlignment="1">
      <alignment wrapText="1"/>
    </xf>
    <xf numFmtId="2" fontId="12" fillId="7" borderId="2" xfId="2" applyNumberFormat="1" applyFont="1" applyFill="1" applyBorder="1" applyAlignment="1">
      <alignment wrapText="1"/>
    </xf>
    <xf numFmtId="2" fontId="12" fillId="5" borderId="2" xfId="2" applyNumberFormat="1" applyFont="1" applyFill="1" applyBorder="1" applyAlignment="1">
      <alignment wrapText="1"/>
    </xf>
    <xf numFmtId="2" fontId="12" fillId="6" borderId="2" xfId="2" applyNumberFormat="1" applyFont="1" applyFill="1" applyBorder="1" applyAlignment="1">
      <alignment wrapText="1"/>
    </xf>
    <xf numFmtId="0" fontId="18" fillId="6" borderId="13" xfId="0" applyFont="1" applyFill="1" applyBorder="1" applyAlignment="1">
      <alignment horizontal="center" wrapText="1"/>
    </xf>
    <xf numFmtId="0" fontId="18" fillId="6" borderId="14" xfId="0" applyFont="1" applyFill="1" applyBorder="1" applyAlignment="1">
      <alignment horizontal="center" wrapText="1"/>
    </xf>
    <xf numFmtId="0" fontId="12" fillId="5" borderId="13" xfId="0" applyFont="1" applyFill="1" applyBorder="1" applyAlignment="1">
      <alignment horizontal="right" wrapText="1" indent="1"/>
    </xf>
    <xf numFmtId="2" fontId="12" fillId="5" borderId="14" xfId="0" applyNumberFormat="1" applyFont="1" applyFill="1" applyBorder="1" applyAlignment="1">
      <alignment horizontal="right" wrapText="1" indent="1"/>
    </xf>
    <xf numFmtId="0" fontId="12" fillId="6" borderId="13" xfId="0" applyFont="1" applyFill="1" applyBorder="1" applyAlignment="1">
      <alignment horizontal="right" wrapText="1" indent="1"/>
    </xf>
    <xf numFmtId="2" fontId="12" fillId="6" borderId="14" xfId="0" applyNumberFormat="1" applyFont="1" applyFill="1" applyBorder="1" applyAlignment="1">
      <alignment horizontal="right" wrapText="1" indent="1"/>
    </xf>
    <xf numFmtId="1" fontId="13" fillId="5" borderId="17" xfId="0" applyNumberFormat="1" applyFont="1" applyFill="1" applyBorder="1" applyAlignment="1">
      <alignment horizontal="right" wrapText="1" indent="1"/>
    </xf>
    <xf numFmtId="2" fontId="13" fillId="5" borderId="17" xfId="0" applyNumberFormat="1" applyFont="1" applyFill="1" applyBorder="1" applyAlignment="1">
      <alignment horizontal="right" wrapText="1" indent="1"/>
    </xf>
    <xf numFmtId="2" fontId="13" fillId="5" borderId="18" xfId="0" applyNumberFormat="1" applyFont="1" applyFill="1" applyBorder="1" applyAlignment="1">
      <alignment horizontal="right" wrapText="1" indent="1"/>
    </xf>
    <xf numFmtId="0" fontId="12" fillId="6" borderId="22" xfId="0" applyFont="1" applyFill="1" applyBorder="1" applyAlignment="1">
      <alignment horizontal="right" wrapText="1" indent="1"/>
    </xf>
    <xf numFmtId="2" fontId="6" fillId="0" borderId="17" xfId="0" applyNumberFormat="1" applyFont="1" applyBorder="1"/>
    <xf numFmtId="2" fontId="6" fillId="0" borderId="18" xfId="0" applyNumberFormat="1" applyFont="1" applyBorder="1"/>
    <xf numFmtId="0" fontId="12" fillId="6" borderId="13" xfId="0" applyFont="1" applyFill="1" applyBorder="1" applyAlignment="1">
      <alignment horizontal="left" wrapText="1" indent="1"/>
    </xf>
    <xf numFmtId="2" fontId="0" fillId="0" borderId="14" xfId="0" applyNumberFormat="1" applyBorder="1"/>
    <xf numFmtId="0" fontId="13" fillId="6" borderId="22" xfId="0" applyFont="1" applyFill="1" applyBorder="1" applyAlignment="1">
      <alignment horizontal="right" wrapText="1" indent="1"/>
    </xf>
    <xf numFmtId="1" fontId="17" fillId="0" borderId="17" xfId="0" applyNumberFormat="1" applyFont="1" applyBorder="1"/>
    <xf numFmtId="2" fontId="17" fillId="0" borderId="17" xfId="0" applyNumberFormat="1" applyFont="1" applyBorder="1"/>
    <xf numFmtId="2" fontId="17" fillId="0" borderId="18" xfId="0" applyNumberFormat="1" applyFont="1" applyBorder="1"/>
    <xf numFmtId="0" fontId="11" fillId="2" borderId="9" xfId="0" applyFont="1" applyFill="1" applyBorder="1" applyAlignment="1">
      <alignment horizontal="center" wrapText="1"/>
    </xf>
    <xf numFmtId="0" fontId="12" fillId="5" borderId="14" xfId="0" applyFont="1" applyFill="1" applyBorder="1" applyAlignment="1">
      <alignment horizontal="center" wrapText="1"/>
    </xf>
    <xf numFmtId="0" fontId="12" fillId="6" borderId="13" xfId="0" applyFont="1" applyFill="1" applyBorder="1" applyAlignment="1">
      <alignment horizontal="center" wrapText="1"/>
    </xf>
    <xf numFmtId="2" fontId="12" fillId="6" borderId="14" xfId="0" applyNumberFormat="1" applyFont="1" applyFill="1" applyBorder="1" applyAlignment="1">
      <alignment wrapText="1"/>
    </xf>
    <xf numFmtId="0" fontId="12" fillId="5" borderId="13" xfId="0" applyFont="1" applyFill="1" applyBorder="1" applyAlignment="1">
      <alignment horizontal="center" wrapText="1"/>
    </xf>
    <xf numFmtId="0" fontId="12" fillId="6" borderId="22" xfId="0" applyFont="1" applyFill="1" applyBorder="1" applyAlignment="1">
      <alignment horizontal="center" wrapText="1"/>
    </xf>
    <xf numFmtId="0" fontId="12" fillId="6" borderId="17" xfId="0" applyFont="1" applyFill="1" applyBorder="1" applyAlignment="1">
      <alignment horizontal="left" wrapText="1"/>
    </xf>
    <xf numFmtId="0" fontId="14" fillId="6" borderId="17" xfId="0" applyFont="1" applyFill="1" applyBorder="1" applyAlignment="1">
      <alignment horizontal="center" wrapText="1"/>
    </xf>
    <xf numFmtId="0" fontId="12" fillId="6" borderId="17" xfId="0" applyFont="1" applyFill="1" applyBorder="1" applyAlignment="1">
      <alignment horizontal="right" wrapText="1" indent="1"/>
    </xf>
    <xf numFmtId="0" fontId="2" fillId="0" borderId="17" xfId="0" applyFont="1" applyBorder="1" applyProtection="1">
      <protection hidden="1"/>
    </xf>
    <xf numFmtId="0" fontId="12" fillId="6" borderId="17" xfId="2" applyFont="1" applyFill="1" applyBorder="1" applyAlignment="1">
      <alignment horizontal="right" wrapText="1" indent="1"/>
    </xf>
    <xf numFmtId="1" fontId="12" fillId="6" borderId="17" xfId="2" applyNumberFormat="1" applyFont="1" applyFill="1" applyBorder="1" applyAlignment="1">
      <alignment horizontal="right" wrapText="1" indent="1"/>
    </xf>
    <xf numFmtId="2" fontId="12" fillId="6" borderId="17" xfId="2" applyNumberFormat="1" applyFont="1" applyFill="1" applyBorder="1" applyAlignment="1">
      <alignment wrapText="1"/>
    </xf>
    <xf numFmtId="1" fontId="12" fillId="6" borderId="17" xfId="0" applyNumberFormat="1" applyFont="1" applyFill="1" applyBorder="1" applyAlignment="1">
      <alignment horizontal="right" wrapText="1"/>
    </xf>
    <xf numFmtId="2" fontId="12" fillId="6" borderId="18" xfId="0" applyNumberFormat="1" applyFont="1" applyFill="1" applyBorder="1" applyAlignment="1">
      <alignment wrapText="1"/>
    </xf>
    <xf numFmtId="0" fontId="11" fillId="2" borderId="29" xfId="0" applyFont="1" applyFill="1" applyBorder="1" applyAlignment="1">
      <alignment horizontal="center" wrapText="1"/>
    </xf>
    <xf numFmtId="2" fontId="12" fillId="6" borderId="14" xfId="0" applyNumberFormat="1" applyFont="1" applyFill="1" applyBorder="1" applyAlignment="1">
      <alignment horizontal="right" wrapText="1"/>
    </xf>
    <xf numFmtId="1" fontId="12" fillId="6" borderId="14" xfId="0" applyNumberFormat="1" applyFont="1" applyFill="1" applyBorder="1" applyAlignment="1">
      <alignment horizontal="right" wrapText="1"/>
    </xf>
    <xf numFmtId="0" fontId="12" fillId="5" borderId="22" xfId="0" applyFont="1" applyFill="1" applyBorder="1" applyAlignment="1">
      <alignment horizontal="center" wrapText="1"/>
    </xf>
    <xf numFmtId="0" fontId="0" fillId="0" borderId="17" xfId="0" applyBorder="1"/>
    <xf numFmtId="1" fontId="0" fillId="0" borderId="17" xfId="0" applyNumberFormat="1" applyBorder="1"/>
    <xf numFmtId="2" fontId="12" fillId="6" borderId="17" xfId="0" applyNumberFormat="1" applyFont="1" applyFill="1" applyBorder="1" applyAlignment="1">
      <alignment horizontal="right" wrapText="1"/>
    </xf>
    <xf numFmtId="2" fontId="12" fillId="6" borderId="18" xfId="0" applyNumberFormat="1" applyFont="1" applyFill="1" applyBorder="1" applyAlignment="1">
      <alignment horizontal="right" wrapText="1"/>
    </xf>
    <xf numFmtId="0" fontId="12" fillId="5" borderId="14" xfId="0" applyFont="1" applyFill="1" applyBorder="1" applyAlignment="1">
      <alignment horizontal="right" wrapText="1" indent="1"/>
    </xf>
    <xf numFmtId="164" fontId="12" fillId="6" borderId="17" xfId="0" applyNumberFormat="1" applyFont="1" applyFill="1" applyBorder="1" applyAlignment="1">
      <alignment horizontal="right" wrapText="1"/>
    </xf>
    <xf numFmtId="0" fontId="12" fillId="6" borderId="17" xfId="0" applyFont="1" applyFill="1" applyBorder="1" applyAlignment="1">
      <alignment horizontal="right" wrapText="1"/>
    </xf>
    <xf numFmtId="164" fontId="12" fillId="6" borderId="41" xfId="0" applyNumberFormat="1" applyFont="1" applyFill="1" applyBorder="1" applyAlignment="1">
      <alignment horizontal="right" wrapText="1" indent="1"/>
    </xf>
    <xf numFmtId="2" fontId="12" fillId="6" borderId="42" xfId="0" applyNumberFormat="1" applyFont="1" applyFill="1" applyBorder="1" applyAlignment="1">
      <alignment horizontal="right" wrapText="1" indent="1"/>
    </xf>
    <xf numFmtId="164" fontId="12" fillId="5" borderId="41" xfId="0" applyNumberFormat="1" applyFont="1" applyFill="1" applyBorder="1" applyAlignment="1">
      <alignment horizontal="right" wrapText="1" indent="1"/>
    </xf>
    <xf numFmtId="0" fontId="12" fillId="5" borderId="43" xfId="0" applyFont="1" applyFill="1" applyBorder="1" applyAlignment="1">
      <alignment horizontal="right" wrapText="1" indent="1"/>
    </xf>
    <xf numFmtId="0" fontId="12" fillId="5" borderId="44" xfId="0" applyFont="1" applyFill="1" applyBorder="1" applyAlignment="1">
      <alignment horizontal="right" wrapText="1" indent="1"/>
    </xf>
    <xf numFmtId="164" fontId="13" fillId="5" borderId="44" xfId="0" applyNumberFormat="1" applyFont="1" applyFill="1" applyBorder="1" applyAlignment="1">
      <alignment horizontal="right" wrapText="1" indent="1"/>
    </xf>
    <xf numFmtId="2" fontId="13" fillId="5" borderId="44" xfId="0" applyNumberFormat="1" applyFont="1" applyFill="1" applyBorder="1" applyAlignment="1">
      <alignment horizontal="right" wrapText="1" indent="1"/>
    </xf>
    <xf numFmtId="2" fontId="13" fillId="5" borderId="45" xfId="0" applyNumberFormat="1" applyFont="1" applyFill="1" applyBorder="1" applyAlignment="1">
      <alignment horizontal="right" wrapText="1" indent="1"/>
    </xf>
    <xf numFmtId="0" fontId="4" fillId="3" borderId="20" xfId="0" applyFont="1" applyFill="1" applyBorder="1" applyAlignment="1" applyProtection="1">
      <alignment horizontal="centerContinuous"/>
      <protection hidden="1"/>
    </xf>
    <xf numFmtId="0" fontId="5" fillId="3" borderId="20" xfId="0" applyFont="1" applyFill="1" applyBorder="1" applyAlignment="1" applyProtection="1">
      <alignment horizontal="centerContinuous"/>
      <protection hidden="1"/>
    </xf>
    <xf numFmtId="0" fontId="5" fillId="3" borderId="21" xfId="0" applyFont="1" applyFill="1" applyBorder="1" applyAlignment="1" applyProtection="1">
      <alignment horizontal="centerContinuous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2" fontId="4" fillId="0" borderId="14" xfId="0" applyNumberFormat="1" applyFont="1" applyBorder="1" applyAlignment="1">
      <alignment vertical="center"/>
    </xf>
    <xf numFmtId="164" fontId="8" fillId="0" borderId="13" xfId="0" applyNumberFormat="1" applyFont="1" applyBorder="1" applyAlignment="1" applyProtection="1">
      <alignment horizontal="center" vertical="center"/>
      <protection hidden="1"/>
    </xf>
    <xf numFmtId="1" fontId="5" fillId="4" borderId="22" xfId="0" applyNumberFormat="1" applyFont="1" applyFill="1" applyBorder="1" applyAlignment="1" applyProtection="1">
      <alignment vertical="center" shrinkToFit="1"/>
      <protection hidden="1"/>
    </xf>
    <xf numFmtId="1" fontId="5" fillId="4" borderId="17" xfId="0" applyNumberFormat="1" applyFont="1" applyFill="1" applyBorder="1" applyAlignment="1" applyProtection="1">
      <alignment vertical="center" shrinkToFit="1"/>
      <protection hidden="1"/>
    </xf>
    <xf numFmtId="2" fontId="5" fillId="4" borderId="17" xfId="0" applyNumberFormat="1" applyFont="1" applyFill="1" applyBorder="1" applyAlignment="1" applyProtection="1">
      <alignment horizontal="center" vertical="center" shrinkToFit="1"/>
      <protection hidden="1"/>
    </xf>
    <xf numFmtId="1" fontId="4" fillId="3" borderId="17" xfId="0" applyNumberFormat="1" applyFont="1" applyFill="1" applyBorder="1" applyAlignment="1" applyProtection="1">
      <alignment horizontal="right" vertical="center" shrinkToFit="1"/>
      <protection hidden="1"/>
    </xf>
    <xf numFmtId="2" fontId="10" fillId="4" borderId="17" xfId="0" applyNumberFormat="1" applyFont="1" applyFill="1" applyBorder="1" applyAlignment="1" applyProtection="1">
      <alignment vertical="center" shrinkToFit="1"/>
      <protection hidden="1"/>
    </xf>
    <xf numFmtId="2" fontId="4" fillId="0" borderId="18" xfId="0" applyNumberFormat="1" applyFont="1" applyBorder="1" applyAlignment="1">
      <alignment vertical="center"/>
    </xf>
    <xf numFmtId="2" fontId="20" fillId="6" borderId="2" xfId="0" applyNumberFormat="1" applyFont="1" applyFill="1" applyBorder="1" applyAlignment="1">
      <alignment horizontal="right" wrapText="1"/>
    </xf>
    <xf numFmtId="2" fontId="20" fillId="6" borderId="14" xfId="0" applyNumberFormat="1" applyFont="1" applyFill="1" applyBorder="1" applyAlignment="1">
      <alignment horizontal="right" wrapText="1"/>
    </xf>
    <xf numFmtId="0" fontId="13" fillId="5" borderId="15" xfId="0" applyFont="1" applyFill="1" applyBorder="1" applyAlignment="1">
      <alignment horizontal="center" wrapText="1"/>
    </xf>
    <xf numFmtId="0" fontId="13" fillId="5" borderId="16" xfId="0" applyFont="1" applyFill="1" applyBorder="1" applyAlignment="1">
      <alignment horizontal="center" wrapText="1"/>
    </xf>
    <xf numFmtId="0" fontId="19" fillId="2" borderId="10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 wrapText="1"/>
    </xf>
    <xf numFmtId="0" fontId="19" fillId="2" borderId="1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right" wrapText="1" indent="1"/>
    </xf>
    <xf numFmtId="0" fontId="11" fillId="2" borderId="13" xfId="0" applyFont="1" applyFill="1" applyBorder="1" applyAlignment="1">
      <alignment horizontal="right" wrapText="1" indent="1"/>
    </xf>
    <xf numFmtId="0" fontId="11" fillId="2" borderId="20" xfId="0" applyFont="1" applyFill="1" applyBorder="1" applyAlignment="1">
      <alignment horizontal="right" wrapText="1" indent="1"/>
    </xf>
    <xf numFmtId="0" fontId="11" fillId="2" borderId="2" xfId="0" applyFont="1" applyFill="1" applyBorder="1" applyAlignment="1">
      <alignment horizontal="right" wrapText="1" indent="1"/>
    </xf>
    <xf numFmtId="0" fontId="11" fillId="2" borderId="21" xfId="0" applyFont="1" applyFill="1" applyBorder="1" applyAlignment="1">
      <alignment horizontal="right" wrapText="1" inden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3" borderId="19" xfId="0" applyFont="1" applyFill="1" applyBorder="1" applyAlignment="1" applyProtection="1">
      <alignment horizontal="center" vertical="center" wrapText="1"/>
      <protection hidden="1"/>
    </xf>
    <xf numFmtId="0" fontId="4" fillId="3" borderId="13" xfId="0" applyFont="1" applyFill="1" applyBorder="1" applyAlignment="1" applyProtection="1">
      <alignment horizontal="center" vertical="center" wrapText="1"/>
      <protection hidden="1"/>
    </xf>
    <xf numFmtId="0" fontId="4" fillId="3" borderId="20" xfId="0" applyFont="1" applyFill="1" applyBorder="1" applyAlignment="1" applyProtection="1">
      <alignment horizontal="center" vertical="center" shrinkToFit="1"/>
      <protection hidden="1"/>
    </xf>
    <xf numFmtId="0" fontId="4" fillId="3" borderId="2" xfId="0" applyFont="1" applyFill="1" applyBorder="1" applyAlignment="1" applyProtection="1">
      <alignment horizontal="center" vertical="center" shrinkToFit="1"/>
      <protection hidden="1"/>
    </xf>
    <xf numFmtId="0" fontId="3" fillId="2" borderId="30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11" fillId="2" borderId="33" xfId="0" applyFont="1" applyFill="1" applyBorder="1" applyAlignment="1">
      <alignment horizontal="right" wrapText="1" indent="1"/>
    </xf>
    <xf numFmtId="0" fontId="11" fillId="2" borderId="39" xfId="0" applyFont="1" applyFill="1" applyBorder="1" applyAlignment="1">
      <alignment horizontal="right" wrapText="1" indent="1"/>
    </xf>
    <xf numFmtId="0" fontId="11" fillId="2" borderId="34" xfId="0" applyFont="1" applyFill="1" applyBorder="1" applyAlignment="1">
      <alignment horizontal="right" wrapText="1" indent="1"/>
    </xf>
    <xf numFmtId="0" fontId="11" fillId="2" borderId="7" xfId="0" applyFont="1" applyFill="1" applyBorder="1" applyAlignment="1">
      <alignment horizontal="right" wrapText="1" indent="1"/>
    </xf>
    <xf numFmtId="0" fontId="11" fillId="2" borderId="35" xfId="0" applyFont="1" applyFill="1" applyBorder="1" applyAlignment="1">
      <alignment horizontal="center" wrapText="1"/>
    </xf>
    <xf numFmtId="0" fontId="11" fillId="2" borderId="36" xfId="0" applyFont="1" applyFill="1" applyBorder="1" applyAlignment="1">
      <alignment horizontal="center" wrapText="1"/>
    </xf>
    <xf numFmtId="0" fontId="11" fillId="2" borderId="37" xfId="0" applyFont="1" applyFill="1" applyBorder="1" applyAlignment="1">
      <alignment horizontal="center" wrapText="1"/>
    </xf>
    <xf numFmtId="0" fontId="11" fillId="2" borderId="38" xfId="0" applyFont="1" applyFill="1" applyBorder="1" applyAlignment="1">
      <alignment horizontal="right" wrapText="1" indent="1"/>
    </xf>
    <xf numFmtId="0" fontId="11" fillId="2" borderId="40" xfId="0" applyFont="1" applyFill="1" applyBorder="1" applyAlignment="1">
      <alignment horizontal="right" wrapText="1" indent="1"/>
    </xf>
  </cellXfs>
  <cellStyles count="8">
    <cellStyle name="Comma" xfId="1" builtinId="3"/>
    <cellStyle name="Normal" xfId="0" builtinId="0"/>
    <cellStyle name="Normal 2" xfId="2"/>
    <cellStyle name="Normal 3" xfId="3"/>
    <cellStyle name="Normal 3 2" xfId="4"/>
    <cellStyle name="Normal 4" xfId="5"/>
    <cellStyle name="Normal 5" xfId="6"/>
    <cellStyle name="Normal 5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pj_data/Rev_8081/NPJ_Rev_2080_81_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0"/>
      <sheetName val="Rev_2078_79_1"/>
      <sheetName val="Rev_2078_79_2"/>
      <sheetName val="Rev_2079_80"/>
      <sheetName val="Rev_2079_80_1"/>
      <sheetName val="Beruju_sum"/>
      <sheetName val="NPJ_TARGET"/>
      <sheetName val="Acc_input"/>
      <sheetName val="DailyReport1_DG"/>
      <sheetName val="DailyReport1_Mail"/>
      <sheetName val="DailyTarget"/>
      <sheetName val="DailyReport1_DG_back"/>
      <sheetName val="DailyProgLetter"/>
      <sheetName val="ProgLetter_copy"/>
      <sheetName val="Input"/>
      <sheetName val="target"/>
      <sheetName val="RevProg_Month"/>
      <sheetName val="RevProg_Head+Month"/>
      <sheetName val="RevHeadSum"/>
      <sheetName val="Tulana_Month"/>
      <sheetName val="MS"/>
      <sheetName val="CuMS"/>
      <sheetName val="Tulana_Head_Patrakar"/>
      <sheetName val="RevHead"/>
      <sheetName val="DailySum"/>
      <sheetName val="DataCopySheet"/>
      <sheetName val="npj01"/>
      <sheetName val="npj02"/>
      <sheetName val="npj3"/>
      <sheetName val="target2"/>
      <sheetName val="RevProgress1"/>
      <sheetName val="DailyReport"/>
      <sheetName val="DailyReport1"/>
      <sheetName val="DG2"/>
      <sheetName val="Chief"/>
      <sheetName val="BankLTR"/>
      <sheetName val="dsum2"/>
      <sheetName val="dsum3"/>
      <sheetName val="dsum4"/>
      <sheetName val="dcsum3"/>
      <sheetName val="dsum5_asyOnly"/>
      <sheetName val="dcsum4"/>
      <sheetName val="MS_target"/>
      <sheetName val="BankLTR_F1"/>
      <sheetName val="multi_day_Sum"/>
      <sheetName val="multi_day_Mul01"/>
      <sheetName val="multi_day_Yatru02"/>
      <sheetName val="BankLTR_Mulidays"/>
      <sheetName val="BankLTR_Gross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F2" t="str">
            <v>2080.04.01</v>
          </cell>
        </row>
        <row r="3">
          <cell r="F3" t="str">
            <v>2080.04.02</v>
          </cell>
        </row>
        <row r="4">
          <cell r="F4" t="str">
            <v>2080.04.03</v>
          </cell>
        </row>
        <row r="5">
          <cell r="F5" t="str">
            <v>2080.04.04</v>
          </cell>
        </row>
        <row r="6">
          <cell r="F6" t="str">
            <v>2080.04.05</v>
          </cell>
        </row>
        <row r="7">
          <cell r="F7" t="str">
            <v>2080.04.06</v>
          </cell>
        </row>
        <row r="8">
          <cell r="F8" t="str">
            <v>2080.04.07</v>
          </cell>
        </row>
        <row r="9">
          <cell r="F9" t="str">
            <v>2080.04.08</v>
          </cell>
        </row>
        <row r="10">
          <cell r="F10" t="str">
            <v>2080.04.09</v>
          </cell>
        </row>
        <row r="11">
          <cell r="F11" t="str">
            <v>2080.04.10</v>
          </cell>
        </row>
        <row r="12">
          <cell r="F12" t="str">
            <v>2080.04.11</v>
          </cell>
        </row>
        <row r="13">
          <cell r="F13" t="str">
            <v>2080.04.12</v>
          </cell>
        </row>
        <row r="14">
          <cell r="F14" t="str">
            <v>2080.04.13</v>
          </cell>
        </row>
        <row r="15">
          <cell r="F15" t="str">
            <v>2080.04.14</v>
          </cell>
        </row>
        <row r="16">
          <cell r="F16" t="str">
            <v>2080.04.15</v>
          </cell>
        </row>
        <row r="17">
          <cell r="F17" t="str">
            <v>2080.04.16</v>
          </cell>
        </row>
        <row r="18">
          <cell r="F18" t="str">
            <v>2080.04.17</v>
          </cell>
        </row>
        <row r="19">
          <cell r="F19" t="str">
            <v>2080.04.18</v>
          </cell>
        </row>
        <row r="20">
          <cell r="F20" t="str">
            <v>2080.04.19</v>
          </cell>
        </row>
        <row r="21">
          <cell r="F21" t="str">
            <v>2080.04.20</v>
          </cell>
        </row>
        <row r="22">
          <cell r="F22" t="str">
            <v>2080.04.21</v>
          </cell>
        </row>
        <row r="23">
          <cell r="F23" t="str">
            <v>2080.04.22</v>
          </cell>
        </row>
        <row r="24">
          <cell r="F24" t="str">
            <v>2080.04.23</v>
          </cell>
        </row>
        <row r="25">
          <cell r="F25" t="str">
            <v>2080.04.24</v>
          </cell>
        </row>
        <row r="26">
          <cell r="F26" t="str">
            <v>2080.04.25</v>
          </cell>
        </row>
        <row r="27">
          <cell r="F27" t="str">
            <v>2080.04.26</v>
          </cell>
        </row>
        <row r="28">
          <cell r="F28" t="str">
            <v>2080.04.27</v>
          </cell>
        </row>
        <row r="29">
          <cell r="F29" t="str">
            <v>2080.04.28</v>
          </cell>
        </row>
        <row r="30">
          <cell r="F30" t="str">
            <v>2080.04.29</v>
          </cell>
        </row>
        <row r="31">
          <cell r="F31" t="str">
            <v>2080.04.30</v>
          </cell>
        </row>
        <row r="32">
          <cell r="F32" t="str">
            <v>2080.04.31</v>
          </cell>
        </row>
        <row r="33">
          <cell r="F33" t="str">
            <v>2080.04.32</v>
          </cell>
        </row>
        <row r="34">
          <cell r="F34" t="str">
            <v>2080.05.01</v>
          </cell>
        </row>
        <row r="35">
          <cell r="F35" t="str">
            <v>2080.05.02</v>
          </cell>
        </row>
        <row r="36">
          <cell r="F36" t="str">
            <v>2080.05.03</v>
          </cell>
        </row>
        <row r="37">
          <cell r="F37" t="str">
            <v>2080.05.04</v>
          </cell>
        </row>
        <row r="38">
          <cell r="F38" t="str">
            <v>2080.05.05</v>
          </cell>
        </row>
        <row r="39">
          <cell r="F39" t="str">
            <v>2080.05.06</v>
          </cell>
        </row>
        <row r="40">
          <cell r="F40" t="str">
            <v>2080.05.07</v>
          </cell>
        </row>
        <row r="41">
          <cell r="F41" t="str">
            <v>2080.05.08</v>
          </cell>
        </row>
        <row r="42">
          <cell r="F42" t="str">
            <v>2080.05.09</v>
          </cell>
        </row>
        <row r="43">
          <cell r="F43" t="str">
            <v>2080.05.10</v>
          </cell>
        </row>
        <row r="44">
          <cell r="F44" t="str">
            <v>2080.05.11</v>
          </cell>
        </row>
        <row r="45">
          <cell r="F45" t="str">
            <v>2080.05.12</v>
          </cell>
        </row>
        <row r="46">
          <cell r="F46" t="str">
            <v>2080.05.13</v>
          </cell>
        </row>
        <row r="47">
          <cell r="F47" t="str">
            <v>2080.05.14</v>
          </cell>
        </row>
        <row r="48">
          <cell r="F48" t="str">
            <v>2080.05.15</v>
          </cell>
        </row>
        <row r="49">
          <cell r="F49" t="str">
            <v>2080.05.16</v>
          </cell>
        </row>
        <row r="50">
          <cell r="F50" t="str">
            <v>2080.05.17</v>
          </cell>
        </row>
        <row r="51">
          <cell r="F51" t="str">
            <v>2080.05.18</v>
          </cell>
        </row>
        <row r="52">
          <cell r="F52" t="str">
            <v>2080.05.19</v>
          </cell>
        </row>
        <row r="53">
          <cell r="F53" t="str">
            <v>2080.05.20</v>
          </cell>
        </row>
        <row r="54">
          <cell r="F54" t="str">
            <v>2080.05.21</v>
          </cell>
        </row>
        <row r="55">
          <cell r="F55" t="str">
            <v>2080.05.22</v>
          </cell>
        </row>
        <row r="56">
          <cell r="F56" t="str">
            <v>2080.05.23</v>
          </cell>
        </row>
        <row r="57">
          <cell r="F57" t="str">
            <v>2080.05.24</v>
          </cell>
        </row>
        <row r="58">
          <cell r="F58" t="str">
            <v>2080.05.25</v>
          </cell>
        </row>
        <row r="59">
          <cell r="F59" t="str">
            <v>2080.05.26</v>
          </cell>
        </row>
        <row r="60">
          <cell r="F60" t="str">
            <v>2080.05.27</v>
          </cell>
        </row>
        <row r="61">
          <cell r="F61" t="str">
            <v>2080.05.28</v>
          </cell>
        </row>
        <row r="62">
          <cell r="F62" t="str">
            <v>2080.05.29</v>
          </cell>
        </row>
        <row r="63">
          <cell r="F63" t="str">
            <v>2080.05.30</v>
          </cell>
        </row>
        <row r="64">
          <cell r="F64" t="str">
            <v>2080.05.31</v>
          </cell>
        </row>
        <row r="65">
          <cell r="F65" t="str">
            <v>2080.06.01</v>
          </cell>
        </row>
        <row r="66">
          <cell r="F66" t="str">
            <v>2080.06.02</v>
          </cell>
        </row>
        <row r="67">
          <cell r="F67" t="str">
            <v>2080.06.03</v>
          </cell>
        </row>
        <row r="68">
          <cell r="F68" t="str">
            <v>2080.06.04</v>
          </cell>
        </row>
        <row r="69">
          <cell r="F69" t="str">
            <v>2080.06.05</v>
          </cell>
        </row>
        <row r="70">
          <cell r="F70" t="str">
            <v>2080.06.06</v>
          </cell>
        </row>
        <row r="71">
          <cell r="F71" t="str">
            <v>2080.06.07</v>
          </cell>
        </row>
        <row r="72">
          <cell r="F72" t="str">
            <v>2080.06.08</v>
          </cell>
        </row>
        <row r="73">
          <cell r="F73" t="str">
            <v>2080.06.09</v>
          </cell>
        </row>
        <row r="74">
          <cell r="F74" t="str">
            <v>2080.06.10</v>
          </cell>
        </row>
        <row r="75">
          <cell r="F75" t="str">
            <v>2080.06.11</v>
          </cell>
        </row>
        <row r="76">
          <cell r="F76" t="str">
            <v>2080.06.12</v>
          </cell>
        </row>
        <row r="77">
          <cell r="F77" t="str">
            <v>2080.06.13</v>
          </cell>
        </row>
        <row r="78">
          <cell r="F78" t="str">
            <v>2080.06.14</v>
          </cell>
        </row>
        <row r="79">
          <cell r="F79" t="str">
            <v>2080.06.15</v>
          </cell>
        </row>
        <row r="80">
          <cell r="F80" t="str">
            <v>2080.06.16</v>
          </cell>
        </row>
        <row r="81">
          <cell r="F81" t="str">
            <v>2080.06.17</v>
          </cell>
        </row>
        <row r="82">
          <cell r="F82" t="str">
            <v>2080.06.18</v>
          </cell>
        </row>
        <row r="83">
          <cell r="F83" t="str">
            <v>2080.06.19</v>
          </cell>
        </row>
        <row r="84">
          <cell r="F84" t="str">
            <v>2080.06.20</v>
          </cell>
        </row>
        <row r="85">
          <cell r="F85" t="str">
            <v>2080.06.21</v>
          </cell>
        </row>
        <row r="86">
          <cell r="F86" t="str">
            <v>2080.06.22</v>
          </cell>
        </row>
        <row r="87">
          <cell r="F87" t="str">
            <v>2080.06.23</v>
          </cell>
        </row>
        <row r="88">
          <cell r="F88" t="str">
            <v>2080.06.24</v>
          </cell>
        </row>
        <row r="89">
          <cell r="F89" t="str">
            <v>2080.06.25</v>
          </cell>
        </row>
        <row r="90">
          <cell r="F90" t="str">
            <v>2080.06.26</v>
          </cell>
        </row>
        <row r="91">
          <cell r="F91" t="str">
            <v>2080.06.27</v>
          </cell>
        </row>
        <row r="92">
          <cell r="F92" t="str">
            <v>2080.06.28</v>
          </cell>
        </row>
        <row r="93">
          <cell r="F93" t="str">
            <v>2080.06.29</v>
          </cell>
        </row>
        <row r="94">
          <cell r="F94" t="str">
            <v>2080.06.30</v>
          </cell>
        </row>
        <row r="95">
          <cell r="F95" t="str">
            <v>2080.07.01</v>
          </cell>
        </row>
        <row r="96">
          <cell r="F96" t="str">
            <v>2080.07.02</v>
          </cell>
        </row>
        <row r="97">
          <cell r="F97" t="str">
            <v>2080.07.03</v>
          </cell>
        </row>
        <row r="98">
          <cell r="F98" t="str">
            <v>2080.07.04</v>
          </cell>
        </row>
        <row r="99">
          <cell r="F99" t="str">
            <v>2080.07.05</v>
          </cell>
        </row>
        <row r="100">
          <cell r="F100" t="str">
            <v>2080.07.06</v>
          </cell>
        </row>
        <row r="101">
          <cell r="F101" t="str">
            <v>2080.07.07</v>
          </cell>
        </row>
        <row r="102">
          <cell r="F102" t="str">
            <v>2080.07.08</v>
          </cell>
        </row>
        <row r="103">
          <cell r="F103" t="str">
            <v>2080.07.09</v>
          </cell>
        </row>
        <row r="104">
          <cell r="F104" t="str">
            <v>2080.07.10</v>
          </cell>
        </row>
        <row r="105">
          <cell r="F105" t="str">
            <v>2080.07.11</v>
          </cell>
        </row>
        <row r="106">
          <cell r="F106" t="str">
            <v>2080.07.12</v>
          </cell>
        </row>
        <row r="107">
          <cell r="F107" t="str">
            <v>2080.07.13</v>
          </cell>
        </row>
        <row r="108">
          <cell r="F108" t="str">
            <v>2080.07.14</v>
          </cell>
        </row>
        <row r="109">
          <cell r="F109" t="str">
            <v>2080.07.15</v>
          </cell>
        </row>
        <row r="110">
          <cell r="F110" t="str">
            <v>2080.07.16</v>
          </cell>
        </row>
        <row r="111">
          <cell r="F111" t="str">
            <v>2080.07.17</v>
          </cell>
        </row>
        <row r="112">
          <cell r="F112" t="str">
            <v>2080.07.18</v>
          </cell>
        </row>
        <row r="113">
          <cell r="F113" t="str">
            <v>2080.07.19</v>
          </cell>
        </row>
        <row r="114">
          <cell r="F114" t="str">
            <v>2080.07.20</v>
          </cell>
        </row>
        <row r="115">
          <cell r="F115" t="str">
            <v>2080.07.21</v>
          </cell>
        </row>
        <row r="116">
          <cell r="F116" t="str">
            <v>2080.07.22</v>
          </cell>
        </row>
        <row r="117">
          <cell r="F117" t="str">
            <v>2080.07.23</v>
          </cell>
        </row>
        <row r="118">
          <cell r="F118" t="str">
            <v>2080.07.24</v>
          </cell>
        </row>
        <row r="119">
          <cell r="F119" t="str">
            <v>2080.07.25</v>
          </cell>
        </row>
        <row r="120">
          <cell r="F120" t="str">
            <v>2080.07.26</v>
          </cell>
        </row>
        <row r="121">
          <cell r="F121" t="str">
            <v>2080.07.27</v>
          </cell>
        </row>
        <row r="122">
          <cell r="F122" t="str">
            <v>2080.07.28</v>
          </cell>
        </row>
        <row r="123">
          <cell r="F123" t="str">
            <v>2080.07.29</v>
          </cell>
        </row>
        <row r="124">
          <cell r="F124" t="str">
            <v>2080.07.30</v>
          </cell>
        </row>
        <row r="125">
          <cell r="F125" t="str">
            <v>2080.08.01</v>
          </cell>
        </row>
        <row r="126">
          <cell r="F126" t="str">
            <v>2080.08.02</v>
          </cell>
        </row>
        <row r="127">
          <cell r="F127" t="str">
            <v>2080.08.03</v>
          </cell>
        </row>
        <row r="128">
          <cell r="F128" t="str">
            <v>2080.08.04</v>
          </cell>
        </row>
        <row r="129">
          <cell r="F129" t="str">
            <v>2080.08.05</v>
          </cell>
        </row>
        <row r="130">
          <cell r="F130" t="str">
            <v>2080.08.06</v>
          </cell>
        </row>
        <row r="131">
          <cell r="F131" t="str">
            <v>2080.08.07</v>
          </cell>
        </row>
        <row r="132">
          <cell r="F132" t="str">
            <v>2080.08.08</v>
          </cell>
        </row>
        <row r="133">
          <cell r="F133" t="str">
            <v>2080.08.09</v>
          </cell>
        </row>
        <row r="134">
          <cell r="F134" t="str">
            <v>2080.08.10</v>
          </cell>
        </row>
        <row r="135">
          <cell r="F135" t="str">
            <v>2080.08.11</v>
          </cell>
        </row>
        <row r="136">
          <cell r="F136" t="str">
            <v>2080.08.12</v>
          </cell>
        </row>
        <row r="137">
          <cell r="F137" t="str">
            <v>2080.08.13</v>
          </cell>
        </row>
        <row r="138">
          <cell r="F138" t="str">
            <v>2080.08.14</v>
          </cell>
        </row>
        <row r="139">
          <cell r="F139" t="str">
            <v>2080.08.15</v>
          </cell>
        </row>
        <row r="140">
          <cell r="F140" t="str">
            <v>2080.08.16</v>
          </cell>
        </row>
        <row r="141">
          <cell r="F141" t="str">
            <v>2080.08.17</v>
          </cell>
        </row>
        <row r="142">
          <cell r="F142" t="str">
            <v>2080.08.18</v>
          </cell>
        </row>
        <row r="143">
          <cell r="F143" t="str">
            <v>2080.08.19</v>
          </cell>
        </row>
        <row r="144">
          <cell r="F144" t="str">
            <v>2080.08.20</v>
          </cell>
        </row>
        <row r="145">
          <cell r="F145" t="str">
            <v>2080.08.21</v>
          </cell>
        </row>
        <row r="146">
          <cell r="F146" t="str">
            <v>2080.08.22</v>
          </cell>
        </row>
        <row r="147">
          <cell r="F147" t="str">
            <v>2080.08.23</v>
          </cell>
        </row>
        <row r="148">
          <cell r="F148" t="str">
            <v>2080.08.24</v>
          </cell>
        </row>
        <row r="149">
          <cell r="F149" t="str">
            <v>2080.08.25</v>
          </cell>
        </row>
        <row r="150">
          <cell r="F150" t="str">
            <v>2080.08.26</v>
          </cell>
        </row>
        <row r="151">
          <cell r="F151" t="str">
            <v>2080.08.27</v>
          </cell>
        </row>
        <row r="152">
          <cell r="F152" t="str">
            <v>2080.08.28</v>
          </cell>
        </row>
        <row r="153">
          <cell r="F153" t="str">
            <v>2080.08.29</v>
          </cell>
        </row>
        <row r="154">
          <cell r="F154" t="str">
            <v>2080.08.30</v>
          </cell>
        </row>
        <row r="155">
          <cell r="F155" t="str">
            <v>2080.09.01</v>
          </cell>
        </row>
        <row r="156">
          <cell r="F156" t="str">
            <v>2080.09.02</v>
          </cell>
        </row>
        <row r="157">
          <cell r="F157" t="str">
            <v>2080.09.03</v>
          </cell>
        </row>
        <row r="158">
          <cell r="F158" t="str">
            <v>2080.09.04</v>
          </cell>
        </row>
        <row r="159">
          <cell r="F159" t="str">
            <v>2080.09.05</v>
          </cell>
        </row>
        <row r="160">
          <cell r="F160" t="str">
            <v>2080.09.06</v>
          </cell>
        </row>
        <row r="161">
          <cell r="F161" t="str">
            <v>2080.09.07</v>
          </cell>
        </row>
        <row r="162">
          <cell r="F162" t="str">
            <v>2080.09.08</v>
          </cell>
        </row>
        <row r="163">
          <cell r="F163" t="str">
            <v>2080.09.09</v>
          </cell>
        </row>
        <row r="164">
          <cell r="F164" t="str">
            <v>2080.09.10</v>
          </cell>
        </row>
        <row r="165">
          <cell r="F165" t="str">
            <v>2080.09.11</v>
          </cell>
        </row>
        <row r="166">
          <cell r="F166" t="str">
            <v>2080.09.12</v>
          </cell>
        </row>
        <row r="167">
          <cell r="F167" t="str">
            <v>2080.09.13</v>
          </cell>
        </row>
        <row r="168">
          <cell r="F168" t="str">
            <v>2080.09.14</v>
          </cell>
        </row>
        <row r="169">
          <cell r="F169" t="str">
            <v>2080.09.15</v>
          </cell>
        </row>
        <row r="170">
          <cell r="F170" t="str">
            <v>2080.09.16</v>
          </cell>
        </row>
        <row r="171">
          <cell r="F171" t="str">
            <v>2080.09.17</v>
          </cell>
        </row>
        <row r="172">
          <cell r="F172" t="str">
            <v>2080.09.18</v>
          </cell>
        </row>
        <row r="173">
          <cell r="F173" t="str">
            <v>2080.09.19</v>
          </cell>
        </row>
        <row r="174">
          <cell r="F174" t="str">
            <v>2080.09.20</v>
          </cell>
        </row>
        <row r="175">
          <cell r="F175" t="str">
            <v>2080.09.21</v>
          </cell>
        </row>
        <row r="176">
          <cell r="F176" t="str">
            <v>2080.09.22</v>
          </cell>
        </row>
        <row r="177">
          <cell r="F177" t="str">
            <v>2080.09.23</v>
          </cell>
        </row>
        <row r="178">
          <cell r="F178" t="str">
            <v>2080.09.24</v>
          </cell>
        </row>
        <row r="179">
          <cell r="F179" t="str">
            <v>2080.09.25</v>
          </cell>
        </row>
        <row r="180">
          <cell r="F180" t="str">
            <v>2080.09.26</v>
          </cell>
        </row>
        <row r="181">
          <cell r="F181" t="str">
            <v>2080.09.27</v>
          </cell>
        </row>
        <row r="182">
          <cell r="F182" t="str">
            <v>2080.09.28</v>
          </cell>
        </row>
        <row r="183">
          <cell r="F183" t="str">
            <v>2080.09.29</v>
          </cell>
        </row>
        <row r="184">
          <cell r="F184" t="str">
            <v>2080.10.01</v>
          </cell>
        </row>
        <row r="185">
          <cell r="F185" t="str">
            <v>2080.10.02</v>
          </cell>
        </row>
        <row r="186">
          <cell r="F186" t="str">
            <v>2080.10.03</v>
          </cell>
        </row>
        <row r="187">
          <cell r="F187" t="str">
            <v>2080.10.04</v>
          </cell>
        </row>
        <row r="188">
          <cell r="F188" t="str">
            <v>2080.10.05</v>
          </cell>
        </row>
        <row r="189">
          <cell r="F189" t="str">
            <v>2080.10.06</v>
          </cell>
        </row>
        <row r="190">
          <cell r="F190" t="str">
            <v>2080.10.07</v>
          </cell>
        </row>
        <row r="191">
          <cell r="F191" t="str">
            <v>2080.10.08</v>
          </cell>
        </row>
        <row r="192">
          <cell r="F192" t="str">
            <v>2080.10.09</v>
          </cell>
        </row>
        <row r="193">
          <cell r="F193" t="str">
            <v>2080.10.10</v>
          </cell>
        </row>
        <row r="194">
          <cell r="F194" t="str">
            <v>2080.10.11</v>
          </cell>
        </row>
        <row r="195">
          <cell r="F195" t="str">
            <v>2080.10.12</v>
          </cell>
        </row>
        <row r="196">
          <cell r="F196" t="str">
            <v>2080.10.13</v>
          </cell>
        </row>
        <row r="197">
          <cell r="F197" t="str">
            <v>2080.10.14</v>
          </cell>
        </row>
        <row r="198">
          <cell r="F198" t="str">
            <v>2080.10.15</v>
          </cell>
        </row>
        <row r="199">
          <cell r="F199" t="str">
            <v>2080.10.16</v>
          </cell>
        </row>
        <row r="200">
          <cell r="F200" t="str">
            <v>2080.10.17</v>
          </cell>
        </row>
        <row r="201">
          <cell r="F201" t="str">
            <v>2080.10.18</v>
          </cell>
        </row>
        <row r="202">
          <cell r="F202" t="str">
            <v>2080.10.19</v>
          </cell>
        </row>
        <row r="203">
          <cell r="F203" t="str">
            <v>2080.10.20</v>
          </cell>
        </row>
        <row r="204">
          <cell r="F204" t="str">
            <v>2080.10.21</v>
          </cell>
        </row>
        <row r="205">
          <cell r="F205" t="str">
            <v>2080.10.22</v>
          </cell>
        </row>
        <row r="206">
          <cell r="F206" t="str">
            <v>2080.10.23</v>
          </cell>
        </row>
        <row r="207">
          <cell r="F207" t="str">
            <v>2080.10.24</v>
          </cell>
        </row>
        <row r="208">
          <cell r="F208" t="str">
            <v>2080.10.25</v>
          </cell>
        </row>
        <row r="209">
          <cell r="F209" t="str">
            <v>2080.10.26</v>
          </cell>
        </row>
        <row r="210">
          <cell r="F210" t="str">
            <v>2080.10.27</v>
          </cell>
        </row>
        <row r="211">
          <cell r="F211" t="str">
            <v>2080.10.28</v>
          </cell>
        </row>
        <row r="212">
          <cell r="F212" t="str">
            <v>2080.10.29</v>
          </cell>
        </row>
        <row r="213">
          <cell r="F213" t="str">
            <v>2080.11.01</v>
          </cell>
        </row>
        <row r="214">
          <cell r="F214" t="str">
            <v>2080.11.02</v>
          </cell>
        </row>
        <row r="215">
          <cell r="F215" t="str">
            <v>2080.11.03</v>
          </cell>
        </row>
        <row r="216">
          <cell r="F216" t="str">
            <v>2080.11.04</v>
          </cell>
        </row>
        <row r="217">
          <cell r="F217" t="str">
            <v>2080.11.05</v>
          </cell>
        </row>
        <row r="218">
          <cell r="F218" t="str">
            <v>2080.11.06</v>
          </cell>
        </row>
        <row r="219">
          <cell r="F219" t="str">
            <v>2080.11.07</v>
          </cell>
        </row>
        <row r="220">
          <cell r="F220" t="str">
            <v>2080.11.08</v>
          </cell>
        </row>
        <row r="221">
          <cell r="F221" t="str">
            <v>2080.11.09</v>
          </cell>
        </row>
        <row r="222">
          <cell r="F222" t="str">
            <v>2080.11.10</v>
          </cell>
        </row>
        <row r="223">
          <cell r="F223" t="str">
            <v>2080.11.11</v>
          </cell>
        </row>
        <row r="224">
          <cell r="F224" t="str">
            <v>2080.11.12</v>
          </cell>
        </row>
        <row r="225">
          <cell r="F225" t="str">
            <v>2080.11.13</v>
          </cell>
        </row>
        <row r="226">
          <cell r="F226" t="str">
            <v>2080.11.14</v>
          </cell>
        </row>
        <row r="227">
          <cell r="F227" t="str">
            <v>2080.11.15</v>
          </cell>
        </row>
        <row r="228">
          <cell r="F228" t="str">
            <v>2080.11.16</v>
          </cell>
        </row>
        <row r="229">
          <cell r="F229" t="str">
            <v>2080.11.17</v>
          </cell>
        </row>
        <row r="230">
          <cell r="F230" t="str">
            <v>2080.11.18</v>
          </cell>
        </row>
        <row r="231">
          <cell r="F231" t="str">
            <v>2080.11.19</v>
          </cell>
        </row>
        <row r="232">
          <cell r="F232" t="str">
            <v>2080.11.20</v>
          </cell>
        </row>
        <row r="233">
          <cell r="F233" t="str">
            <v>2080.11.21</v>
          </cell>
        </row>
        <row r="234">
          <cell r="F234" t="str">
            <v>2080.11.22</v>
          </cell>
        </row>
        <row r="235">
          <cell r="F235" t="str">
            <v>2080.11.23</v>
          </cell>
        </row>
        <row r="236">
          <cell r="F236" t="str">
            <v>2080.11.24</v>
          </cell>
        </row>
        <row r="237">
          <cell r="F237" t="str">
            <v>2080.11.25</v>
          </cell>
        </row>
        <row r="238">
          <cell r="F238" t="str">
            <v>2080.11.26</v>
          </cell>
        </row>
        <row r="239">
          <cell r="F239" t="str">
            <v>2080.11.27</v>
          </cell>
        </row>
        <row r="240">
          <cell r="F240" t="str">
            <v>2080.11.28</v>
          </cell>
        </row>
        <row r="241">
          <cell r="F241" t="str">
            <v>2080.11.29</v>
          </cell>
        </row>
        <row r="242">
          <cell r="F242" t="str">
            <v>2080.11.30</v>
          </cell>
        </row>
        <row r="243">
          <cell r="F243" t="str">
            <v>2080.12.01</v>
          </cell>
        </row>
        <row r="244">
          <cell r="F244" t="str">
            <v>2080.12.02</v>
          </cell>
        </row>
        <row r="245">
          <cell r="F245" t="str">
            <v>2080.12.03</v>
          </cell>
        </row>
        <row r="246">
          <cell r="F246" t="str">
            <v>2080.12.04</v>
          </cell>
        </row>
        <row r="247">
          <cell r="F247" t="str">
            <v>2080.12.05</v>
          </cell>
        </row>
        <row r="248">
          <cell r="F248" t="str">
            <v>2080.12.06</v>
          </cell>
        </row>
        <row r="249">
          <cell r="F249" t="str">
            <v>2080.12.07</v>
          </cell>
        </row>
        <row r="250">
          <cell r="F250" t="str">
            <v>2080.12.08</v>
          </cell>
        </row>
        <row r="251">
          <cell r="F251" t="str">
            <v>2080.12.09</v>
          </cell>
        </row>
        <row r="252">
          <cell r="F252" t="str">
            <v>2080.12.10</v>
          </cell>
        </row>
        <row r="253">
          <cell r="F253" t="str">
            <v>2080.12.11</v>
          </cell>
        </row>
        <row r="254">
          <cell r="F254" t="str">
            <v>2080.12.12</v>
          </cell>
        </row>
        <row r="255">
          <cell r="F255" t="str">
            <v>2080.12.13</v>
          </cell>
        </row>
        <row r="256">
          <cell r="F256" t="str">
            <v>2080.12.14</v>
          </cell>
        </row>
        <row r="257">
          <cell r="F257" t="str">
            <v>2080.12.15</v>
          </cell>
        </row>
        <row r="258">
          <cell r="F258" t="str">
            <v>2080.12.16</v>
          </cell>
        </row>
        <row r="259">
          <cell r="F259" t="str">
            <v>2080.12.17</v>
          </cell>
        </row>
        <row r="260">
          <cell r="F260" t="str">
            <v>2080.12.18</v>
          </cell>
        </row>
        <row r="261">
          <cell r="F261" t="str">
            <v>2080.12.19</v>
          </cell>
        </row>
        <row r="262">
          <cell r="F262" t="str">
            <v>2080.12.20</v>
          </cell>
        </row>
        <row r="263">
          <cell r="F263" t="str">
            <v>2080.12.21</v>
          </cell>
        </row>
        <row r="264">
          <cell r="F264" t="str">
            <v>2080.12.22</v>
          </cell>
        </row>
        <row r="265">
          <cell r="F265" t="str">
            <v>2080.12.23</v>
          </cell>
        </row>
        <row r="266">
          <cell r="F266" t="str">
            <v>2080.12.24</v>
          </cell>
        </row>
        <row r="267">
          <cell r="F267" t="str">
            <v>2080.12.25</v>
          </cell>
        </row>
        <row r="268">
          <cell r="F268" t="str">
            <v>2080.12.26</v>
          </cell>
        </row>
        <row r="269">
          <cell r="F269" t="str">
            <v>2080.12.27</v>
          </cell>
        </row>
        <row r="270">
          <cell r="F270" t="str">
            <v>2080.12.28</v>
          </cell>
        </row>
        <row r="271">
          <cell r="F271" t="str">
            <v>2080.12.29</v>
          </cell>
        </row>
        <row r="272">
          <cell r="F272" t="str">
            <v>2080.12.30</v>
          </cell>
        </row>
        <row r="273">
          <cell r="F273" t="str">
            <v>2081.01.01</v>
          </cell>
        </row>
        <row r="274">
          <cell r="F274" t="str">
            <v>2081.01.02</v>
          </cell>
        </row>
        <row r="275">
          <cell r="F275" t="str">
            <v>2081.01.03</v>
          </cell>
        </row>
        <row r="276">
          <cell r="F276" t="str">
            <v>2081.01.04</v>
          </cell>
        </row>
        <row r="277">
          <cell r="F277" t="str">
            <v>2081.01.05</v>
          </cell>
        </row>
        <row r="278">
          <cell r="F278" t="str">
            <v>2081.01.06</v>
          </cell>
        </row>
        <row r="279">
          <cell r="F279" t="str">
            <v>2081.01.07</v>
          </cell>
        </row>
        <row r="280">
          <cell r="F280" t="str">
            <v>2081.01.08</v>
          </cell>
        </row>
        <row r="281">
          <cell r="F281" t="str">
            <v>2081.01.09</v>
          </cell>
        </row>
        <row r="282">
          <cell r="F282" t="str">
            <v>2081.01.10</v>
          </cell>
        </row>
        <row r="283">
          <cell r="F283" t="str">
            <v>2081.01.11</v>
          </cell>
        </row>
        <row r="284">
          <cell r="F284" t="str">
            <v>2081.01.12</v>
          </cell>
        </row>
        <row r="285">
          <cell r="F285" t="str">
            <v>2081.01.13</v>
          </cell>
        </row>
        <row r="286">
          <cell r="F286" t="str">
            <v>2081.01.14</v>
          </cell>
        </row>
        <row r="287">
          <cell r="F287" t="str">
            <v>2081.01.15</v>
          </cell>
        </row>
        <row r="288">
          <cell r="F288" t="str">
            <v>2081.01.16</v>
          </cell>
        </row>
        <row r="289">
          <cell r="F289" t="str">
            <v>2081.01.17</v>
          </cell>
        </row>
        <row r="290">
          <cell r="F290" t="str">
            <v>2081.01.18</v>
          </cell>
        </row>
        <row r="291">
          <cell r="F291" t="str">
            <v>2081.01.19</v>
          </cell>
        </row>
        <row r="292">
          <cell r="F292" t="str">
            <v>2081.01.20</v>
          </cell>
        </row>
        <row r="293">
          <cell r="F293" t="str">
            <v>2081.01.21</v>
          </cell>
        </row>
        <row r="294">
          <cell r="F294" t="str">
            <v>2081.01.22</v>
          </cell>
        </row>
        <row r="295">
          <cell r="F295" t="str">
            <v>2081.01.23</v>
          </cell>
        </row>
        <row r="296">
          <cell r="F296" t="str">
            <v>2081.01.24</v>
          </cell>
        </row>
        <row r="297">
          <cell r="F297" t="str">
            <v>2081.01.25</v>
          </cell>
        </row>
        <row r="298">
          <cell r="F298" t="str">
            <v>2081.01.26</v>
          </cell>
        </row>
        <row r="299">
          <cell r="F299" t="str">
            <v>2081.01.27</v>
          </cell>
        </row>
        <row r="300">
          <cell r="F300" t="str">
            <v>2081.01.28</v>
          </cell>
        </row>
        <row r="301">
          <cell r="F301" t="str">
            <v>2081.01.29</v>
          </cell>
        </row>
        <row r="302">
          <cell r="F302" t="str">
            <v>2081.01.30</v>
          </cell>
        </row>
        <row r="303">
          <cell r="F303" t="str">
            <v>2081.01.31</v>
          </cell>
        </row>
        <row r="304">
          <cell r="F304" t="str">
            <v>2081.02.01</v>
          </cell>
        </row>
        <row r="305">
          <cell r="F305" t="str">
            <v>2081.02.02</v>
          </cell>
        </row>
        <row r="306">
          <cell r="F306" t="str">
            <v>2081.02.03</v>
          </cell>
        </row>
        <row r="307">
          <cell r="F307" t="str">
            <v>2081.02.04</v>
          </cell>
        </row>
        <row r="308">
          <cell r="F308" t="str">
            <v>2081.02.05</v>
          </cell>
        </row>
        <row r="309">
          <cell r="F309" t="str">
            <v>2081.02.06</v>
          </cell>
        </row>
        <row r="310">
          <cell r="F310" t="str">
            <v>2081.02.07</v>
          </cell>
        </row>
        <row r="311">
          <cell r="F311" t="str">
            <v>2081.02.08</v>
          </cell>
        </row>
        <row r="312">
          <cell r="F312" t="str">
            <v>2081.02.09</v>
          </cell>
        </row>
        <row r="313">
          <cell r="F313" t="str">
            <v>2081.02.10</v>
          </cell>
        </row>
        <row r="314">
          <cell r="F314" t="str">
            <v>2081.02.11</v>
          </cell>
        </row>
        <row r="315">
          <cell r="F315" t="str">
            <v>2081.02.12</v>
          </cell>
        </row>
        <row r="316">
          <cell r="F316" t="str">
            <v>2081.02.13</v>
          </cell>
        </row>
        <row r="317">
          <cell r="F317" t="str">
            <v>2081.02.14</v>
          </cell>
        </row>
        <row r="318">
          <cell r="F318" t="str">
            <v>2081.02.15</v>
          </cell>
        </row>
        <row r="319">
          <cell r="F319" t="str">
            <v>2081.02.16</v>
          </cell>
        </row>
        <row r="320">
          <cell r="F320" t="str">
            <v>2081.02.17</v>
          </cell>
        </row>
        <row r="321">
          <cell r="F321" t="str">
            <v>2081.02.18</v>
          </cell>
        </row>
        <row r="322">
          <cell r="F322" t="str">
            <v>2081.02.19</v>
          </cell>
        </row>
        <row r="323">
          <cell r="F323" t="str">
            <v>2081.02.20</v>
          </cell>
        </row>
        <row r="324">
          <cell r="F324" t="str">
            <v>2081.02.21</v>
          </cell>
        </row>
        <row r="325">
          <cell r="F325" t="str">
            <v>2081.02.22</v>
          </cell>
        </row>
        <row r="326">
          <cell r="F326" t="str">
            <v>2081.02.23</v>
          </cell>
        </row>
        <row r="327">
          <cell r="F327" t="str">
            <v>2081.02.24</v>
          </cell>
        </row>
        <row r="328">
          <cell r="F328" t="str">
            <v>2081.02.25</v>
          </cell>
        </row>
        <row r="329">
          <cell r="F329" t="str">
            <v>2081.02.26</v>
          </cell>
        </row>
        <row r="330">
          <cell r="F330" t="str">
            <v>2081.02.27</v>
          </cell>
        </row>
        <row r="331">
          <cell r="F331" t="str">
            <v>2081.02.28</v>
          </cell>
        </row>
        <row r="332">
          <cell r="F332" t="str">
            <v>2081.02.29</v>
          </cell>
        </row>
        <row r="333">
          <cell r="F333" t="str">
            <v>2081.02.30</v>
          </cell>
        </row>
        <row r="334">
          <cell r="F334" t="str">
            <v>2081.02.31</v>
          </cell>
        </row>
        <row r="335">
          <cell r="F335" t="str">
            <v>2081.02.32</v>
          </cell>
        </row>
        <row r="336">
          <cell r="F336" t="str">
            <v>2081.03.01</v>
          </cell>
        </row>
        <row r="337">
          <cell r="F337" t="str">
            <v>2081.03.02</v>
          </cell>
        </row>
        <row r="338">
          <cell r="F338" t="str">
            <v>2081.03.03</v>
          </cell>
        </row>
        <row r="339">
          <cell r="F339" t="str">
            <v>2081.03.04</v>
          </cell>
        </row>
        <row r="340">
          <cell r="F340" t="str">
            <v>2081.03.05</v>
          </cell>
        </row>
        <row r="341">
          <cell r="F341" t="str">
            <v>2081.03.06</v>
          </cell>
        </row>
        <row r="342">
          <cell r="F342" t="str">
            <v>2081.03.07</v>
          </cell>
        </row>
        <row r="343">
          <cell r="F343" t="str">
            <v>2081.03.08</v>
          </cell>
        </row>
        <row r="344">
          <cell r="F344" t="str">
            <v>2081.03.09</v>
          </cell>
        </row>
        <row r="345">
          <cell r="F345" t="str">
            <v>2081.03.10</v>
          </cell>
        </row>
        <row r="346">
          <cell r="F346" t="str">
            <v>2081.03.11</v>
          </cell>
        </row>
        <row r="347">
          <cell r="F347" t="str">
            <v>2081.03.12</v>
          </cell>
        </row>
        <row r="348">
          <cell r="F348" t="str">
            <v>2081.03.13</v>
          </cell>
        </row>
        <row r="349">
          <cell r="F349" t="str">
            <v>2081.03.14</v>
          </cell>
        </row>
        <row r="350">
          <cell r="F350" t="str">
            <v>2081.03.15</v>
          </cell>
        </row>
        <row r="351">
          <cell r="F351" t="str">
            <v>2081.03.16</v>
          </cell>
        </row>
        <row r="352">
          <cell r="F352" t="str">
            <v>2081.03.17</v>
          </cell>
        </row>
        <row r="353">
          <cell r="F353" t="str">
            <v>2081.03.18</v>
          </cell>
        </row>
        <row r="354">
          <cell r="F354" t="str">
            <v>2081.03.19</v>
          </cell>
        </row>
        <row r="355">
          <cell r="F355" t="str">
            <v>2081.03.20</v>
          </cell>
        </row>
        <row r="356">
          <cell r="F356" t="str">
            <v>2081.03.21</v>
          </cell>
        </row>
        <row r="357">
          <cell r="F357" t="str">
            <v>2081.03.22</v>
          </cell>
        </row>
        <row r="358">
          <cell r="F358" t="str">
            <v>2081.03.23</v>
          </cell>
        </row>
        <row r="359">
          <cell r="F359" t="str">
            <v>2081.03.24</v>
          </cell>
        </row>
        <row r="360">
          <cell r="F360" t="str">
            <v>2081.03.25</v>
          </cell>
        </row>
        <row r="361">
          <cell r="F361" t="str">
            <v>2081.03.26</v>
          </cell>
        </row>
        <row r="362">
          <cell r="F362" t="str">
            <v>2081.03.27</v>
          </cell>
        </row>
        <row r="363">
          <cell r="F363" t="str">
            <v>2081.03.28</v>
          </cell>
        </row>
        <row r="364">
          <cell r="F364" t="str">
            <v>2081.03.29</v>
          </cell>
        </row>
        <row r="365">
          <cell r="F365" t="str">
            <v>2081.03.30</v>
          </cell>
        </row>
        <row r="366">
          <cell r="F366" t="str">
            <v>2081.03.31</v>
          </cell>
        </row>
        <row r="367">
          <cell r="F367" t="str">
            <v>0.00.00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V193"/>
  <sheetViews>
    <sheetView tabSelected="1" zoomScaleSheetLayoutView="115" workbookViewId="0">
      <selection activeCell="O8" sqref="O8"/>
    </sheetView>
  </sheetViews>
  <sheetFormatPr defaultRowHeight="17.25"/>
  <cols>
    <col min="1" max="1" width="3" style="2" bestFit="1" customWidth="1"/>
    <col min="2" max="2" width="6.5703125" style="2" customWidth="1"/>
    <col min="3" max="3" width="17.85546875" style="2" customWidth="1"/>
    <col min="4" max="4" width="17.7109375" style="2" customWidth="1"/>
    <col min="5" max="5" width="10.28515625" style="2" customWidth="1"/>
    <col min="6" max="6" width="9.7109375" style="1" customWidth="1"/>
    <col min="7" max="7" width="8" style="1" customWidth="1"/>
    <col min="8" max="8" width="9.42578125" style="1" customWidth="1"/>
    <col min="9" max="9" width="9.85546875" style="1" customWidth="1"/>
    <col min="10" max="10" width="7.7109375" style="1" customWidth="1"/>
    <col min="11" max="11" width="8.85546875" style="1" customWidth="1"/>
    <col min="12" max="12" width="8.42578125" style="1" customWidth="1"/>
    <col min="13" max="13" width="9.140625" style="1" customWidth="1"/>
    <col min="14" max="14" width="9.28515625" style="1" customWidth="1"/>
    <col min="15" max="15" width="9.42578125" style="1" customWidth="1"/>
    <col min="16" max="16" width="6.85546875" style="1" customWidth="1"/>
    <col min="17" max="17" width="9.140625" style="1"/>
    <col min="18" max="18" width="4.85546875" style="1" bestFit="1" customWidth="1"/>
    <col min="19" max="19" width="10.140625" style="1" bestFit="1" customWidth="1"/>
    <col min="20" max="20" width="18.85546875" style="1" bestFit="1" customWidth="1"/>
    <col min="21" max="21" width="10.85546875" style="1" bestFit="1" customWidth="1"/>
    <col min="22" max="22" width="10.42578125" style="1" bestFit="1" customWidth="1"/>
    <col min="23" max="16384" width="9.140625" style="1"/>
  </cols>
  <sheetData>
    <row r="2" spans="1:15" s="2" customFormat="1" ht="30" customHeight="1" thickBot="1">
      <c r="A2" s="1"/>
      <c r="B2" s="189" t="s">
        <v>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5" s="2" customFormat="1">
      <c r="A3" s="1"/>
      <c r="B3" s="191" t="s">
        <v>1</v>
      </c>
      <c r="C3" s="193" t="s">
        <v>2</v>
      </c>
      <c r="D3" s="144" t="s">
        <v>151</v>
      </c>
      <c r="E3" s="145"/>
      <c r="F3" s="145"/>
      <c r="G3" s="144" t="s">
        <v>3</v>
      </c>
      <c r="H3" s="144"/>
      <c r="I3" s="145"/>
      <c r="J3" s="144" t="s">
        <v>4</v>
      </c>
      <c r="K3" s="144"/>
      <c r="L3" s="144"/>
      <c r="M3" s="146"/>
    </row>
    <row r="4" spans="1:15" customFormat="1" ht="30">
      <c r="A4" s="3"/>
      <c r="B4" s="192"/>
      <c r="C4" s="194"/>
      <c r="D4" s="4" t="s">
        <v>5</v>
      </c>
      <c r="E4" s="5" t="s">
        <v>6</v>
      </c>
      <c r="F4" s="5" t="s">
        <v>7</v>
      </c>
      <c r="G4" s="4" t="s">
        <v>5</v>
      </c>
      <c r="H4" s="5" t="s">
        <v>6</v>
      </c>
      <c r="I4" s="5" t="s">
        <v>7</v>
      </c>
      <c r="J4" s="4" t="s">
        <v>5</v>
      </c>
      <c r="K4" s="5" t="s">
        <v>6</v>
      </c>
      <c r="L4" s="4" t="s">
        <v>8</v>
      </c>
      <c r="M4" s="147" t="s">
        <v>9</v>
      </c>
    </row>
    <row r="5" spans="1:15" customFormat="1" ht="15">
      <c r="A5" s="6">
        <v>4</v>
      </c>
      <c r="B5" s="148">
        <v>1</v>
      </c>
      <c r="C5" s="7" t="s">
        <v>10</v>
      </c>
      <c r="D5" s="8">
        <v>2041466</v>
      </c>
      <c r="E5" s="9">
        <v>1503834</v>
      </c>
      <c r="F5" s="10">
        <f>ROUNDUP(E5/D5*100,2)</f>
        <v>73.67</v>
      </c>
      <c r="G5" s="8">
        <v>1813083.7425790769</v>
      </c>
      <c r="H5" s="9">
        <v>1414098.4350000001</v>
      </c>
      <c r="I5" s="10">
        <f>ROUNDUP(+H5/G5*100,2)</f>
        <v>78</v>
      </c>
      <c r="J5" s="8">
        <f>+D5-G5</f>
        <v>228382.2574209231</v>
      </c>
      <c r="K5" s="9">
        <f>+E5-H5</f>
        <v>89735.564999999944</v>
      </c>
      <c r="L5" s="11">
        <f>+J5/G5*100</f>
        <v>12.596343569660698</v>
      </c>
      <c r="M5" s="149">
        <f>+K5/H5*100</f>
        <v>6.3457792455586688</v>
      </c>
    </row>
    <row r="6" spans="1:15" customFormat="1" ht="15">
      <c r="A6" s="6">
        <v>5</v>
      </c>
      <c r="B6" s="150">
        <v>2</v>
      </c>
      <c r="C6" s="7" t="s">
        <v>11</v>
      </c>
      <c r="D6" s="8">
        <v>2237440</v>
      </c>
      <c r="E6" s="9"/>
      <c r="F6" s="10">
        <f t="shared" ref="F6:F17" si="0">ROUNDUP(E6/D6*100,2)</f>
        <v>0</v>
      </c>
      <c r="G6" s="8">
        <v>2221458.4141924796</v>
      </c>
      <c r="H6" s="9">
        <v>1451180</v>
      </c>
      <c r="I6" s="10">
        <f t="shared" ref="I6:I16" si="1">ROUNDUP(+H6/G6*100,2)</f>
        <v>65.33</v>
      </c>
      <c r="J6" s="8">
        <f t="shared" ref="J6:K16" si="2">+D6-G6</f>
        <v>15981.585807520431</v>
      </c>
      <c r="K6" s="9">
        <f t="shared" si="2"/>
        <v>-1451180</v>
      </c>
      <c r="L6" s="11">
        <f t="shared" ref="L6:M17" si="3">+J6/G6*100</f>
        <v>0.71941863531710015</v>
      </c>
      <c r="M6" s="149">
        <f t="shared" si="3"/>
        <v>-100</v>
      </c>
      <c r="O6" s="12"/>
    </row>
    <row r="7" spans="1:15" customFormat="1" ht="15">
      <c r="A7" s="6">
        <v>6</v>
      </c>
      <c r="B7" s="150">
        <v>3</v>
      </c>
      <c r="C7" s="7" t="s">
        <v>12</v>
      </c>
      <c r="D7" s="8">
        <v>2111793</v>
      </c>
      <c r="E7" s="9"/>
      <c r="F7" s="10">
        <f t="shared" si="0"/>
        <v>0</v>
      </c>
      <c r="G7" s="8">
        <v>2445385.7146598184</v>
      </c>
      <c r="H7" s="9">
        <v>1486099.1580000001</v>
      </c>
      <c r="I7" s="10">
        <f t="shared" si="1"/>
        <v>60.78</v>
      </c>
      <c r="J7" s="8">
        <f t="shared" si="2"/>
        <v>-333592.71465981845</v>
      </c>
      <c r="K7" s="9">
        <f t="shared" si="2"/>
        <v>-1486099.1580000001</v>
      </c>
      <c r="L7" s="11">
        <f t="shared" si="3"/>
        <v>-13.641721739845245</v>
      </c>
      <c r="M7" s="149">
        <f t="shared" si="3"/>
        <v>-100</v>
      </c>
    </row>
    <row r="8" spans="1:15" customFormat="1" ht="15">
      <c r="A8" s="6">
        <v>7</v>
      </c>
      <c r="B8" s="150">
        <v>4</v>
      </c>
      <c r="C8" s="7" t="s">
        <v>13</v>
      </c>
      <c r="D8" s="8">
        <v>2182562</v>
      </c>
      <c r="E8" s="9"/>
      <c r="F8" s="10">
        <f t="shared" si="0"/>
        <v>0</v>
      </c>
      <c r="G8" s="8">
        <v>2389192.1494137514</v>
      </c>
      <c r="H8" s="9">
        <v>1242149.8740000001</v>
      </c>
      <c r="I8" s="10">
        <f t="shared" si="1"/>
        <v>52</v>
      </c>
      <c r="J8" s="8">
        <f t="shared" si="2"/>
        <v>-206630.14941375144</v>
      </c>
      <c r="K8" s="9">
        <f t="shared" si="2"/>
        <v>-1242149.8740000001</v>
      </c>
      <c r="L8" s="11">
        <f t="shared" si="3"/>
        <v>-8.6485362621191157</v>
      </c>
      <c r="M8" s="149">
        <f t="shared" si="3"/>
        <v>-100</v>
      </c>
      <c r="O8" s="12"/>
    </row>
    <row r="9" spans="1:15" customFormat="1" ht="15">
      <c r="A9" s="6">
        <v>8</v>
      </c>
      <c r="B9" s="150">
        <v>5</v>
      </c>
      <c r="C9" s="7" t="s">
        <v>14</v>
      </c>
      <c r="D9" s="8">
        <v>2158025</v>
      </c>
      <c r="E9" s="9"/>
      <c r="F9" s="10">
        <f t="shared" si="0"/>
        <v>0</v>
      </c>
      <c r="G9" s="8">
        <v>2523666.1405129554</v>
      </c>
      <c r="H9" s="9">
        <v>1559001.577</v>
      </c>
      <c r="I9" s="10">
        <f t="shared" si="1"/>
        <v>61.78</v>
      </c>
      <c r="J9" s="8">
        <f t="shared" si="2"/>
        <v>-365641.14051295538</v>
      </c>
      <c r="K9" s="9">
        <f>+E9-H9</f>
        <v>-1559001.577</v>
      </c>
      <c r="L9" s="11">
        <f t="shared" si="3"/>
        <v>-14.488490955409652</v>
      </c>
      <c r="M9" s="149">
        <f t="shared" si="3"/>
        <v>-100</v>
      </c>
    </row>
    <row r="10" spans="1:15" customFormat="1" ht="15">
      <c r="A10" s="6">
        <v>9</v>
      </c>
      <c r="B10" s="148">
        <v>6</v>
      </c>
      <c r="C10" s="7" t="s">
        <v>15</v>
      </c>
      <c r="D10" s="8">
        <v>2241562</v>
      </c>
      <c r="E10" s="9"/>
      <c r="F10" s="10">
        <f t="shared" si="0"/>
        <v>0</v>
      </c>
      <c r="G10" s="8">
        <v>2566066.4570501251</v>
      </c>
      <c r="H10" s="9">
        <v>1535555.9231399999</v>
      </c>
      <c r="I10" s="10">
        <f t="shared" si="1"/>
        <v>59.85</v>
      </c>
      <c r="J10" s="8">
        <f t="shared" si="2"/>
        <v>-324504.45705012511</v>
      </c>
      <c r="K10" s="9">
        <f t="shared" si="2"/>
        <v>-1535555.9231399999</v>
      </c>
      <c r="L10" s="11">
        <f t="shared" si="3"/>
        <v>-12.645988031937645</v>
      </c>
      <c r="M10" s="149">
        <f t="shared" si="3"/>
        <v>-100</v>
      </c>
    </row>
    <row r="11" spans="1:15" customFormat="1" ht="15">
      <c r="A11" s="6">
        <v>10</v>
      </c>
      <c r="B11" s="148">
        <v>7</v>
      </c>
      <c r="C11" s="7" t="s">
        <v>16</v>
      </c>
      <c r="D11" s="8">
        <v>2180332</v>
      </c>
      <c r="E11" s="9"/>
      <c r="F11" s="10">
        <f t="shared" si="0"/>
        <v>0</v>
      </c>
      <c r="G11" s="8">
        <v>2314211.5240263422</v>
      </c>
      <c r="H11" s="9">
        <v>1318121.98817</v>
      </c>
      <c r="I11" s="10">
        <f t="shared" si="1"/>
        <v>56.96</v>
      </c>
      <c r="J11" s="8">
        <f t="shared" si="2"/>
        <v>-133879.5240263422</v>
      </c>
      <c r="K11" s="9">
        <f t="shared" si="2"/>
        <v>-1318121.98817</v>
      </c>
      <c r="L11" s="11">
        <f t="shared" si="3"/>
        <v>-5.7851031608992312</v>
      </c>
      <c r="M11" s="149">
        <f t="shared" si="3"/>
        <v>-100</v>
      </c>
    </row>
    <row r="12" spans="1:15" customFormat="1" ht="15">
      <c r="A12" s="6">
        <v>11</v>
      </c>
      <c r="B12" s="148">
        <v>8</v>
      </c>
      <c r="C12" s="7" t="s">
        <v>17</v>
      </c>
      <c r="D12" s="8">
        <v>2314886</v>
      </c>
      <c r="E12" s="9"/>
      <c r="F12" s="10">
        <f>ROUNDUP(E12/D12*100,2)</f>
        <v>0</v>
      </c>
      <c r="G12" s="8">
        <v>2501765.1514565065</v>
      </c>
      <c r="H12" s="9">
        <v>1594833.7919999999</v>
      </c>
      <c r="I12" s="10">
        <f t="shared" si="1"/>
        <v>63.75</v>
      </c>
      <c r="J12" s="8">
        <f t="shared" si="2"/>
        <v>-186879.15145650646</v>
      </c>
      <c r="K12" s="9">
        <f t="shared" si="2"/>
        <v>-1594833.7919999999</v>
      </c>
      <c r="L12" s="11">
        <f t="shared" si="3"/>
        <v>-7.4698918620601535</v>
      </c>
      <c r="M12" s="149">
        <f t="shared" si="3"/>
        <v>-100</v>
      </c>
    </row>
    <row r="13" spans="1:15" customFormat="1" ht="15">
      <c r="A13" s="6">
        <v>12</v>
      </c>
      <c r="B13" s="148">
        <v>9</v>
      </c>
      <c r="C13" s="7" t="s">
        <v>18</v>
      </c>
      <c r="D13" s="8">
        <v>2409726</v>
      </c>
      <c r="E13" s="9"/>
      <c r="F13" s="10">
        <f t="shared" ref="F13:F16" si="4">ROUNDUP(E13/D13*100,2)</f>
        <v>0</v>
      </c>
      <c r="G13" s="8">
        <v>2450373.5147348265</v>
      </c>
      <c r="H13" s="9">
        <v>1557552.1869999999</v>
      </c>
      <c r="I13" s="10">
        <f t="shared" si="1"/>
        <v>63.57</v>
      </c>
      <c r="J13" s="8">
        <f t="shared" si="2"/>
        <v>-40647.514734826516</v>
      </c>
      <c r="K13" s="9">
        <f>+E13-H13</f>
        <v>-1557552.1869999999</v>
      </c>
      <c r="L13" s="11">
        <f t="shared" si="3"/>
        <v>-1.6588293372582137</v>
      </c>
      <c r="M13" s="149">
        <f>+K13/H13*100</f>
        <v>-100</v>
      </c>
    </row>
    <row r="14" spans="1:15" customFormat="1" ht="15">
      <c r="A14" s="6">
        <v>1</v>
      </c>
      <c r="B14" s="148">
        <v>10</v>
      </c>
      <c r="C14" s="7" t="s">
        <v>19</v>
      </c>
      <c r="D14" s="8">
        <v>2334098</v>
      </c>
      <c r="E14" s="9"/>
      <c r="F14" s="10">
        <f t="shared" si="4"/>
        <v>0</v>
      </c>
      <c r="G14" s="8">
        <v>2472511.8263763976</v>
      </c>
      <c r="H14" s="9">
        <v>1534378.0049999999</v>
      </c>
      <c r="I14" s="10">
        <f t="shared" si="1"/>
        <v>62.059999999999995</v>
      </c>
      <c r="J14" s="8">
        <f t="shared" si="2"/>
        <v>-138413.82637639763</v>
      </c>
      <c r="K14" s="9">
        <f t="shared" si="2"/>
        <v>-1534378.0049999999</v>
      </c>
      <c r="L14" s="11">
        <f t="shared" si="3"/>
        <v>-5.5981057360300159</v>
      </c>
      <c r="M14" s="149">
        <f t="shared" si="3"/>
        <v>-100</v>
      </c>
    </row>
    <row r="15" spans="1:15" customFormat="1" ht="15">
      <c r="A15" s="6">
        <v>2</v>
      </c>
      <c r="B15" s="148">
        <v>11</v>
      </c>
      <c r="C15" s="7" t="s">
        <v>20</v>
      </c>
      <c r="D15" s="8">
        <v>2539373</v>
      </c>
      <c r="E15" s="9"/>
      <c r="F15" s="10">
        <f t="shared" si="4"/>
        <v>0</v>
      </c>
      <c r="G15" s="8">
        <v>2496601.3072944144</v>
      </c>
      <c r="H15" s="9">
        <v>1752106.76</v>
      </c>
      <c r="I15" s="10">
        <f t="shared" si="1"/>
        <v>70.180000000000007</v>
      </c>
      <c r="J15" s="8">
        <f t="shared" si="2"/>
        <v>42771.692705585621</v>
      </c>
      <c r="K15" s="9">
        <f t="shared" si="2"/>
        <v>-1752106.76</v>
      </c>
      <c r="L15" s="11">
        <f t="shared" si="3"/>
        <v>1.7131967599559428</v>
      </c>
      <c r="M15" s="149">
        <f t="shared" si="3"/>
        <v>-100</v>
      </c>
    </row>
    <row r="16" spans="1:15" customFormat="1" ht="15">
      <c r="A16" s="6">
        <v>3</v>
      </c>
      <c r="B16" s="148">
        <v>12</v>
      </c>
      <c r="C16" s="7" t="s">
        <v>150</v>
      </c>
      <c r="D16" s="8">
        <v>2432326</v>
      </c>
      <c r="E16" s="9"/>
      <c r="F16" s="10">
        <f t="shared" si="4"/>
        <v>0</v>
      </c>
      <c r="G16" s="8">
        <v>2468218.8187744683</v>
      </c>
      <c r="H16" s="9">
        <v>1712161.4997</v>
      </c>
      <c r="I16" s="10">
        <f t="shared" si="1"/>
        <v>69.37</v>
      </c>
      <c r="J16" s="8">
        <f t="shared" si="2"/>
        <v>-35892.818774468265</v>
      </c>
      <c r="K16" s="9">
        <f t="shared" si="2"/>
        <v>-1712161.4997</v>
      </c>
      <c r="L16" s="11">
        <f t="shared" si="3"/>
        <v>-1.4541992185397055</v>
      </c>
      <c r="M16" s="149">
        <f t="shared" si="3"/>
        <v>-100</v>
      </c>
    </row>
    <row r="17" spans="1:22" customFormat="1" ht="18" thickBot="1">
      <c r="A17" s="1"/>
      <c r="B17" s="151"/>
      <c r="C17" s="152" t="s">
        <v>21</v>
      </c>
      <c r="D17" s="152">
        <f>SUM(D5:D16)</f>
        <v>27183589</v>
      </c>
      <c r="E17" s="152">
        <f>SUM(E5:E16)</f>
        <v>1503834</v>
      </c>
      <c r="F17" s="153">
        <f t="shared" si="0"/>
        <v>5.54</v>
      </c>
      <c r="G17" s="152">
        <f>SUM(G5:G16)</f>
        <v>28662534.76107116</v>
      </c>
      <c r="H17" s="152">
        <f>SUM(H5:H16)</f>
        <v>18157239.19901</v>
      </c>
      <c r="I17" s="153">
        <f>ROUNDUP(+H17/G17*100,2)</f>
        <v>63.35</v>
      </c>
      <c r="J17" s="154">
        <f>SUM(J5:J16)</f>
        <v>-1478945.7610711623</v>
      </c>
      <c r="K17" s="152">
        <f>SUM(K5:K16)</f>
        <v>-16653405.19901</v>
      </c>
      <c r="L17" s="155">
        <f t="shared" si="3"/>
        <v>-5.1598568423886739</v>
      </c>
      <c r="M17" s="156">
        <f t="shared" si="3"/>
        <v>-91.717716644488576</v>
      </c>
    </row>
    <row r="18" spans="1:22" customFormat="1">
      <c r="A18" s="1"/>
      <c r="B18" s="13"/>
      <c r="C18" s="13"/>
      <c r="D18" s="13"/>
      <c r="E18" s="13"/>
      <c r="F18" s="14"/>
      <c r="G18" s="13"/>
      <c r="H18" s="13"/>
      <c r="I18" s="14"/>
      <c r="J18" s="15"/>
      <c r="K18" s="13"/>
      <c r="L18" s="16"/>
      <c r="M18" s="17"/>
    </row>
    <row r="19" spans="1:22" customFormat="1">
      <c r="A19" s="1"/>
      <c r="B19" s="1"/>
      <c r="C19" s="1"/>
      <c r="D19" s="1"/>
      <c r="E19" s="18"/>
      <c r="K19" s="18"/>
      <c r="L19" s="18"/>
    </row>
    <row r="20" spans="1:22" ht="18" thickBot="1">
      <c r="S20" s="19"/>
      <c r="U20" s="19"/>
      <c r="V20" s="19"/>
    </row>
    <row r="21" spans="1:22" ht="30" customHeight="1" thickBot="1">
      <c r="B21" s="195" t="s">
        <v>22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7"/>
    </row>
    <row r="22" spans="1:22" ht="18" thickBot="1">
      <c r="B22" s="198" t="s">
        <v>23</v>
      </c>
      <c r="C22" s="200" t="s">
        <v>24</v>
      </c>
      <c r="D22" s="200" t="s">
        <v>25</v>
      </c>
      <c r="E22" s="202" t="s">
        <v>153</v>
      </c>
      <c r="F22" s="203"/>
      <c r="G22" s="204"/>
      <c r="H22" s="202" t="s">
        <v>152</v>
      </c>
      <c r="I22" s="203"/>
      <c r="J22" s="204"/>
      <c r="K22" s="202" t="s">
        <v>26</v>
      </c>
      <c r="L22" s="204"/>
      <c r="M22" s="205" t="s">
        <v>27</v>
      </c>
    </row>
    <row r="23" spans="1:22" ht="54" thickBot="1">
      <c r="B23" s="199"/>
      <c r="C23" s="201"/>
      <c r="D23" s="201"/>
      <c r="E23" s="20" t="s">
        <v>5</v>
      </c>
      <c r="F23" s="20" t="s">
        <v>6</v>
      </c>
      <c r="G23" s="20" t="s">
        <v>27</v>
      </c>
      <c r="H23" s="20" t="s">
        <v>5</v>
      </c>
      <c r="I23" s="20" t="s">
        <v>6</v>
      </c>
      <c r="J23" s="20" t="s">
        <v>27</v>
      </c>
      <c r="K23" s="20" t="s">
        <v>5</v>
      </c>
      <c r="L23" s="20" t="s">
        <v>6</v>
      </c>
      <c r="M23" s="206"/>
    </row>
    <row r="24" spans="1:22" ht="28.5" thickBot="1">
      <c r="B24" s="136">
        <v>1</v>
      </c>
      <c r="C24" s="21">
        <v>15111</v>
      </c>
      <c r="D24" s="22" t="s">
        <v>28</v>
      </c>
      <c r="E24" s="21">
        <v>827547</v>
      </c>
      <c r="F24" s="23">
        <v>481810</v>
      </c>
      <c r="G24" s="24">
        <f>F24/E24*100</f>
        <v>58.221466575312341</v>
      </c>
      <c r="H24" s="21">
        <v>758948</v>
      </c>
      <c r="I24" s="21">
        <v>522439</v>
      </c>
      <c r="J24" s="24">
        <f>I24/H24*100</f>
        <v>68.837258942641654</v>
      </c>
      <c r="K24" s="21">
        <f>H24-E24</f>
        <v>-68599</v>
      </c>
      <c r="L24" s="21">
        <f>I24-F24</f>
        <v>40629</v>
      </c>
      <c r="M24" s="137">
        <f>L24/F24*100</f>
        <v>8.4325771569705896</v>
      </c>
    </row>
    <row r="25" spans="1:22" ht="28.5" thickBot="1">
      <c r="B25" s="138">
        <v>2</v>
      </c>
      <c r="C25" s="25">
        <v>33312</v>
      </c>
      <c r="D25" s="26" t="s">
        <v>29</v>
      </c>
      <c r="E25" s="25">
        <v>624425</v>
      </c>
      <c r="F25" s="20">
        <v>570734</v>
      </c>
      <c r="G25" s="24">
        <f t="shared" ref="G25:G35" si="5">F25/E25*100</f>
        <v>91.401529407054497</v>
      </c>
      <c r="H25" s="25">
        <v>842819</v>
      </c>
      <c r="I25" s="25">
        <v>622317</v>
      </c>
      <c r="J25" s="24">
        <f t="shared" ref="J25:J35" si="6">I25/H25*100</f>
        <v>73.837561801525595</v>
      </c>
      <c r="K25" s="21">
        <f t="shared" ref="K25:L40" si="7">H25-E25</f>
        <v>218394</v>
      </c>
      <c r="L25" s="21">
        <f t="shared" si="7"/>
        <v>51583</v>
      </c>
      <c r="M25" s="137">
        <f t="shared" ref="M25:M36" si="8">L25/F25*100</f>
        <v>9.0380107020082914</v>
      </c>
    </row>
    <row r="26" spans="1:22" ht="18" thickBot="1">
      <c r="B26" s="136">
        <v>3</v>
      </c>
      <c r="C26" s="21">
        <v>11422</v>
      </c>
      <c r="D26" s="22" t="s">
        <v>30</v>
      </c>
      <c r="E26" s="21">
        <v>45111</v>
      </c>
      <c r="F26" s="23">
        <v>88511</v>
      </c>
      <c r="G26" s="24">
        <f t="shared" si="5"/>
        <v>196.20713351510719</v>
      </c>
      <c r="H26" s="21">
        <v>73006</v>
      </c>
      <c r="I26" s="21">
        <v>72375</v>
      </c>
      <c r="J26" s="24">
        <f t="shared" si="6"/>
        <v>99.135687477741556</v>
      </c>
      <c r="K26" s="21">
        <f t="shared" si="7"/>
        <v>27895</v>
      </c>
      <c r="L26" s="21">
        <f t="shared" si="7"/>
        <v>-16136</v>
      </c>
      <c r="M26" s="137">
        <f t="shared" si="8"/>
        <v>-18.230502423427598</v>
      </c>
    </row>
    <row r="27" spans="1:22" ht="28.5" thickBot="1">
      <c r="B27" s="138">
        <v>4</v>
      </c>
      <c r="C27" s="25">
        <v>11424</v>
      </c>
      <c r="D27" s="26" t="s">
        <v>31</v>
      </c>
      <c r="E27" s="25">
        <v>34</v>
      </c>
      <c r="F27" s="20">
        <v>0</v>
      </c>
      <c r="G27" s="24">
        <f t="shared" si="5"/>
        <v>0</v>
      </c>
      <c r="H27" s="25">
        <v>0</v>
      </c>
      <c r="I27" s="25">
        <v>0</v>
      </c>
      <c r="J27" s="24">
        <v>0</v>
      </c>
      <c r="K27" s="21">
        <f t="shared" si="7"/>
        <v>-34</v>
      </c>
      <c r="L27" s="21">
        <f t="shared" si="7"/>
        <v>0</v>
      </c>
      <c r="M27" s="137">
        <v>0</v>
      </c>
    </row>
    <row r="28" spans="1:22" ht="28.5" thickBot="1">
      <c r="B28" s="136">
        <v>5</v>
      </c>
      <c r="C28" s="21">
        <v>11521</v>
      </c>
      <c r="D28" s="22" t="s">
        <v>32</v>
      </c>
      <c r="E28" s="21">
        <v>5082</v>
      </c>
      <c r="F28" s="23">
        <v>766</v>
      </c>
      <c r="G28" s="24">
        <f t="shared" si="5"/>
        <v>15.072805981896892</v>
      </c>
      <c r="H28" s="21">
        <v>1209</v>
      </c>
      <c r="I28" s="21">
        <v>970</v>
      </c>
      <c r="J28" s="24">
        <f t="shared" si="6"/>
        <v>80.231596360628615</v>
      </c>
      <c r="K28" s="21">
        <f t="shared" si="7"/>
        <v>-3873</v>
      </c>
      <c r="L28" s="21">
        <f t="shared" si="7"/>
        <v>204</v>
      </c>
      <c r="M28" s="137">
        <f t="shared" si="8"/>
        <v>26.631853785900784</v>
      </c>
    </row>
    <row r="29" spans="1:22" ht="18" thickBot="1">
      <c r="B29" s="138">
        <v>6</v>
      </c>
      <c r="C29" s="25">
        <v>11561</v>
      </c>
      <c r="D29" s="26" t="s">
        <v>33</v>
      </c>
      <c r="E29" s="25">
        <v>143849</v>
      </c>
      <c r="F29" s="20">
        <v>104651</v>
      </c>
      <c r="G29" s="24">
        <f t="shared" si="5"/>
        <v>72.750592635332893</v>
      </c>
      <c r="H29" s="25">
        <v>134341</v>
      </c>
      <c r="I29" s="25">
        <v>62866</v>
      </c>
      <c r="J29" s="24">
        <f t="shared" si="6"/>
        <v>46.795840435905646</v>
      </c>
      <c r="K29" s="21">
        <f t="shared" si="7"/>
        <v>-9508</v>
      </c>
      <c r="L29" s="21">
        <f t="shared" si="7"/>
        <v>-41785</v>
      </c>
      <c r="M29" s="137">
        <f t="shared" si="8"/>
        <v>-39.927950999034891</v>
      </c>
    </row>
    <row r="30" spans="1:22" ht="28.5" thickBot="1">
      <c r="B30" s="136">
        <v>7</v>
      </c>
      <c r="C30" s="23" t="s">
        <v>34</v>
      </c>
      <c r="D30" s="22" t="s">
        <v>35</v>
      </c>
      <c r="E30" s="21">
        <v>9943</v>
      </c>
      <c r="F30" s="23">
        <v>1899</v>
      </c>
      <c r="G30" s="24">
        <f t="shared" si="5"/>
        <v>19.098863522075831</v>
      </c>
      <c r="H30" s="21">
        <v>4199</v>
      </c>
      <c r="I30" s="21">
        <v>2199</v>
      </c>
      <c r="J30" s="24">
        <f t="shared" si="6"/>
        <v>52.369611812336267</v>
      </c>
      <c r="K30" s="21">
        <f t="shared" si="7"/>
        <v>-5744</v>
      </c>
      <c r="L30" s="21">
        <f t="shared" si="7"/>
        <v>300</v>
      </c>
      <c r="M30" s="137">
        <f t="shared" si="8"/>
        <v>15.797788309636651</v>
      </c>
    </row>
    <row r="31" spans="1:22" ht="18" thickBot="1">
      <c r="B31" s="138">
        <v>8</v>
      </c>
      <c r="C31" s="25">
        <v>11455</v>
      </c>
      <c r="D31" s="26" t="s">
        <v>36</v>
      </c>
      <c r="E31" s="25">
        <v>113980</v>
      </c>
      <c r="F31" s="20">
        <v>116880</v>
      </c>
      <c r="G31" s="24">
        <f t="shared" si="5"/>
        <v>102.54430601859977</v>
      </c>
      <c r="H31" s="25">
        <v>167440</v>
      </c>
      <c r="I31" s="25">
        <v>132600</v>
      </c>
      <c r="J31" s="24">
        <f t="shared" si="6"/>
        <v>79.192546583850927</v>
      </c>
      <c r="K31" s="21">
        <f t="shared" si="7"/>
        <v>53460</v>
      </c>
      <c r="L31" s="21">
        <f t="shared" si="7"/>
        <v>15720</v>
      </c>
      <c r="M31" s="137">
        <f t="shared" si="8"/>
        <v>13.449691991786446</v>
      </c>
    </row>
    <row r="32" spans="1:22" ht="28.5" thickBot="1">
      <c r="B32" s="136">
        <v>9</v>
      </c>
      <c r="C32" s="21">
        <v>11454</v>
      </c>
      <c r="D32" s="22" t="s">
        <v>37</v>
      </c>
      <c r="E32" s="21">
        <v>535</v>
      </c>
      <c r="F32" s="23">
        <v>400</v>
      </c>
      <c r="G32" s="24">
        <f t="shared" si="5"/>
        <v>74.766355140186917</v>
      </c>
      <c r="H32" s="23">
        <v>3237</v>
      </c>
      <c r="I32" s="21">
        <v>500</v>
      </c>
      <c r="J32" s="24">
        <f t="shared" si="6"/>
        <v>15.446400988569664</v>
      </c>
      <c r="K32" s="21">
        <f t="shared" si="7"/>
        <v>2702</v>
      </c>
      <c r="L32" s="21">
        <f t="shared" si="7"/>
        <v>100</v>
      </c>
      <c r="M32" s="137">
        <f t="shared" si="8"/>
        <v>25</v>
      </c>
    </row>
    <row r="33" spans="2:16" ht="28.5" thickBot="1">
      <c r="B33" s="138">
        <v>10</v>
      </c>
      <c r="C33" s="25">
        <v>11562</v>
      </c>
      <c r="D33" s="26" t="s">
        <v>38</v>
      </c>
      <c r="E33" s="25">
        <v>0</v>
      </c>
      <c r="F33" s="20">
        <v>0</v>
      </c>
      <c r="G33" s="27">
        <v>0</v>
      </c>
      <c r="H33" s="20"/>
      <c r="I33" s="25"/>
      <c r="J33" s="24">
        <v>0</v>
      </c>
      <c r="K33" s="21">
        <f t="shared" si="7"/>
        <v>0</v>
      </c>
      <c r="L33" s="21">
        <f t="shared" si="7"/>
        <v>0</v>
      </c>
      <c r="M33" s="137">
        <v>0</v>
      </c>
    </row>
    <row r="34" spans="2:16" ht="18" thickBot="1">
      <c r="B34" s="136">
        <v>11</v>
      </c>
      <c r="C34" s="21">
        <v>11522</v>
      </c>
      <c r="D34" s="22" t="s">
        <v>39</v>
      </c>
      <c r="E34" s="21">
        <v>0</v>
      </c>
      <c r="F34" s="23">
        <v>7</v>
      </c>
      <c r="G34" s="27">
        <v>0</v>
      </c>
      <c r="H34" s="23"/>
      <c r="I34" s="21">
        <v>9</v>
      </c>
      <c r="J34" s="24">
        <v>0</v>
      </c>
      <c r="K34" s="21">
        <f t="shared" si="7"/>
        <v>0</v>
      </c>
      <c r="L34" s="21">
        <f t="shared" si="7"/>
        <v>2</v>
      </c>
      <c r="M34" s="137">
        <f t="shared" si="8"/>
        <v>28.571428571428569</v>
      </c>
    </row>
    <row r="35" spans="2:16" ht="28.5" thickBot="1">
      <c r="B35" s="138">
        <v>12</v>
      </c>
      <c r="C35" s="25">
        <v>11453</v>
      </c>
      <c r="D35" s="26" t="s">
        <v>40</v>
      </c>
      <c r="E35" s="25">
        <v>42577</v>
      </c>
      <c r="F35" s="20">
        <v>32528</v>
      </c>
      <c r="G35" s="24">
        <f t="shared" si="5"/>
        <v>76.398055288066331</v>
      </c>
      <c r="H35" s="25">
        <v>56267</v>
      </c>
      <c r="I35" s="25">
        <v>35472</v>
      </c>
      <c r="J35" s="24">
        <f t="shared" si="6"/>
        <v>63.042280555209985</v>
      </c>
      <c r="K35" s="21">
        <f t="shared" si="7"/>
        <v>13690</v>
      </c>
      <c r="L35" s="21">
        <f t="shared" si="7"/>
        <v>2944</v>
      </c>
      <c r="M35" s="137">
        <f t="shared" si="8"/>
        <v>9.050664043285785</v>
      </c>
    </row>
    <row r="36" spans="2:16" ht="18" thickBot="1">
      <c r="B36" s="136">
        <v>13</v>
      </c>
      <c r="C36" s="21">
        <v>11123</v>
      </c>
      <c r="D36" s="22" t="s">
        <v>41</v>
      </c>
      <c r="E36" s="21">
        <v>0</v>
      </c>
      <c r="F36" s="23">
        <v>15912</v>
      </c>
      <c r="G36" s="27">
        <v>0</v>
      </c>
      <c r="H36" s="23"/>
      <c r="I36" s="21">
        <v>38303</v>
      </c>
      <c r="J36" s="24">
        <v>0</v>
      </c>
      <c r="K36" s="21">
        <f t="shared" si="7"/>
        <v>0</v>
      </c>
      <c r="L36" s="21">
        <f t="shared" si="7"/>
        <v>22391</v>
      </c>
      <c r="M36" s="137">
        <f t="shared" si="8"/>
        <v>140.71769733534441</v>
      </c>
    </row>
    <row r="37" spans="2:16" ht="28.5" thickBot="1">
      <c r="B37" s="138">
        <v>14</v>
      </c>
      <c r="C37" s="25">
        <v>15111</v>
      </c>
      <c r="D37" s="26" t="s">
        <v>42</v>
      </c>
      <c r="E37" s="63">
        <v>0</v>
      </c>
      <c r="F37" s="64">
        <v>0</v>
      </c>
      <c r="G37" s="65">
        <v>0</v>
      </c>
      <c r="H37" s="63"/>
      <c r="I37" s="66"/>
      <c r="J37" s="67">
        <v>0</v>
      </c>
      <c r="K37" s="21">
        <f t="shared" si="7"/>
        <v>0</v>
      </c>
      <c r="L37" s="21">
        <f t="shared" si="7"/>
        <v>0</v>
      </c>
      <c r="M37" s="137">
        <v>0</v>
      </c>
    </row>
    <row r="38" spans="2:16" ht="18" thickBot="1">
      <c r="B38" s="136">
        <v>15</v>
      </c>
      <c r="C38" s="21">
        <v>11515</v>
      </c>
      <c r="D38" s="60" t="s">
        <v>149</v>
      </c>
      <c r="E38" s="56">
        <v>0</v>
      </c>
      <c r="F38" s="77">
        <v>0</v>
      </c>
      <c r="G38" s="73">
        <v>0</v>
      </c>
      <c r="H38" s="56"/>
      <c r="I38" s="56">
        <v>13784</v>
      </c>
      <c r="J38" s="55">
        <v>0</v>
      </c>
      <c r="K38" s="62">
        <f t="shared" si="7"/>
        <v>0</v>
      </c>
      <c r="L38" s="21">
        <f t="shared" si="7"/>
        <v>13784</v>
      </c>
      <c r="M38" s="137">
        <v>0</v>
      </c>
    </row>
    <row r="39" spans="2:16" ht="28.5" thickBot="1">
      <c r="B39" s="138">
        <v>16</v>
      </c>
      <c r="C39" s="25">
        <v>14229</v>
      </c>
      <c r="D39" s="61" t="s">
        <v>43</v>
      </c>
      <c r="E39" s="74">
        <v>0</v>
      </c>
      <c r="F39" s="76">
        <v>0</v>
      </c>
      <c r="G39" s="73">
        <v>0</v>
      </c>
      <c r="H39" s="74"/>
      <c r="I39" s="75"/>
      <c r="J39" s="55">
        <v>0</v>
      </c>
      <c r="K39" s="62">
        <f t="shared" si="7"/>
        <v>0</v>
      </c>
      <c r="L39" s="21">
        <f t="shared" si="7"/>
        <v>0</v>
      </c>
      <c r="M39" s="137">
        <v>0</v>
      </c>
    </row>
    <row r="40" spans="2:16" ht="41.25" thickBot="1">
      <c r="B40" s="136">
        <v>17</v>
      </c>
      <c r="C40" s="21">
        <v>14212</v>
      </c>
      <c r="D40" s="22" t="s">
        <v>44</v>
      </c>
      <c r="E40" s="68">
        <v>0</v>
      </c>
      <c r="F40" s="69">
        <v>0</v>
      </c>
      <c r="G40" s="70">
        <v>0</v>
      </c>
      <c r="H40" s="68"/>
      <c r="I40" s="71"/>
      <c r="J40" s="72">
        <v>0</v>
      </c>
      <c r="K40" s="21">
        <f t="shared" si="7"/>
        <v>0</v>
      </c>
      <c r="L40" s="21">
        <f t="shared" si="7"/>
        <v>0</v>
      </c>
      <c r="M40" s="137">
        <v>0</v>
      </c>
    </row>
    <row r="41" spans="2:16" ht="18" thickBot="1">
      <c r="B41" s="139"/>
      <c r="C41" s="140"/>
      <c r="D41" s="140" t="s">
        <v>21</v>
      </c>
      <c r="E41" s="141">
        <f>SUM(E24:E40)</f>
        <v>1813083</v>
      </c>
      <c r="F41" s="141">
        <f>SUM(F24:F40)</f>
        <v>1414098</v>
      </c>
      <c r="G41" s="142">
        <f>F41/E41*100</f>
        <v>77.994112790203204</v>
      </c>
      <c r="H41" s="141">
        <f>SUM(H24:H40)</f>
        <v>2041466</v>
      </c>
      <c r="I41" s="141">
        <f>SUM(I24:I40)</f>
        <v>1503834</v>
      </c>
      <c r="J41" s="142">
        <f>I41/H41*100</f>
        <v>73.664415669915641</v>
      </c>
      <c r="K41" s="141">
        <f>H41-E41</f>
        <v>228383</v>
      </c>
      <c r="L41" s="141">
        <f>I41-F41</f>
        <v>89736</v>
      </c>
      <c r="M41" s="143">
        <f>L41/F41*100</f>
        <v>6.3458119592842932</v>
      </c>
    </row>
    <row r="43" spans="2:16">
      <c r="G43" s="28"/>
    </row>
    <row r="44" spans="2:16" ht="21.75" thickBot="1">
      <c r="B44" s="181" t="s">
        <v>146</v>
      </c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3"/>
    </row>
    <row r="45" spans="2:16">
      <c r="B45" s="184" t="s">
        <v>45</v>
      </c>
      <c r="C45" s="186" t="s">
        <v>46</v>
      </c>
      <c r="D45" s="178" t="s">
        <v>47</v>
      </c>
      <c r="E45" s="177" t="s">
        <v>155</v>
      </c>
      <c r="F45" s="177"/>
      <c r="G45" s="177"/>
      <c r="H45" s="177" t="s">
        <v>154</v>
      </c>
      <c r="I45" s="177"/>
      <c r="J45" s="177"/>
      <c r="K45" s="177" t="s">
        <v>48</v>
      </c>
      <c r="L45" s="177"/>
      <c r="M45" s="177"/>
      <c r="N45" s="186" t="s">
        <v>49</v>
      </c>
      <c r="O45" s="186"/>
      <c r="P45" s="188"/>
    </row>
    <row r="46" spans="2:16" ht="27.75">
      <c r="B46" s="185"/>
      <c r="C46" s="187"/>
      <c r="D46" s="179"/>
      <c r="E46" s="76" t="s">
        <v>50</v>
      </c>
      <c r="F46" s="76" t="s">
        <v>51</v>
      </c>
      <c r="G46" s="76" t="s">
        <v>52</v>
      </c>
      <c r="H46" s="76" t="s">
        <v>50</v>
      </c>
      <c r="I46" s="76" t="s">
        <v>51</v>
      </c>
      <c r="J46" s="76" t="s">
        <v>52</v>
      </c>
      <c r="K46" s="76" t="s">
        <v>50</v>
      </c>
      <c r="L46" s="76" t="s">
        <v>53</v>
      </c>
      <c r="M46" s="76" t="s">
        <v>54</v>
      </c>
      <c r="N46" s="76" t="s">
        <v>50</v>
      </c>
      <c r="O46" s="76" t="s">
        <v>53</v>
      </c>
      <c r="P46" s="133" t="s">
        <v>54</v>
      </c>
    </row>
    <row r="47" spans="2:16">
      <c r="B47" s="112">
        <v>1</v>
      </c>
      <c r="C47" s="49" t="s">
        <v>55</v>
      </c>
      <c r="D47" s="49" t="s">
        <v>56</v>
      </c>
      <c r="E47" s="50">
        <v>7112</v>
      </c>
      <c r="F47" s="50">
        <v>713357</v>
      </c>
      <c r="G47" s="50">
        <v>285616</v>
      </c>
      <c r="H47" s="50">
        <v>8784</v>
      </c>
      <c r="I47" s="50">
        <v>882220</v>
      </c>
      <c r="J47" s="50">
        <v>362852</v>
      </c>
      <c r="K47" s="31">
        <f>H47-E47</f>
        <v>1672</v>
      </c>
      <c r="L47" s="30">
        <f>I47-F47</f>
        <v>168863</v>
      </c>
      <c r="M47" s="30">
        <f>J47-G47</f>
        <v>77236</v>
      </c>
      <c r="N47" s="32">
        <f>K47/E47*100</f>
        <v>23.509561304836897</v>
      </c>
      <c r="O47" s="32">
        <f>L47/F47*100</f>
        <v>23.671597811474481</v>
      </c>
      <c r="P47" s="126">
        <f>M47/G47*100</f>
        <v>27.041902414430563</v>
      </c>
    </row>
    <row r="48" spans="2:16">
      <c r="B48" s="114">
        <v>2</v>
      </c>
      <c r="C48" s="49" t="s">
        <v>61</v>
      </c>
      <c r="D48" s="49" t="s">
        <v>59</v>
      </c>
      <c r="E48" s="50">
        <v>3830730</v>
      </c>
      <c r="F48" s="50">
        <v>202680</v>
      </c>
      <c r="G48" s="50">
        <v>28639</v>
      </c>
      <c r="H48" s="50">
        <v>9093330</v>
      </c>
      <c r="I48" s="50">
        <v>458030</v>
      </c>
      <c r="J48" s="50">
        <v>72512</v>
      </c>
      <c r="K48" s="31">
        <f t="shared" ref="K48:M48" si="9">H48-E48</f>
        <v>5262600</v>
      </c>
      <c r="L48" s="30">
        <f t="shared" si="9"/>
        <v>255350</v>
      </c>
      <c r="M48" s="30">
        <f t="shared" si="9"/>
        <v>43873</v>
      </c>
      <c r="N48" s="32">
        <f t="shared" ref="N48:P48" si="10">K48/E48*100</f>
        <v>137.37851532214486</v>
      </c>
      <c r="O48" s="32">
        <f t="shared" si="10"/>
        <v>125.98677718571147</v>
      </c>
      <c r="P48" s="126">
        <f t="shared" si="10"/>
        <v>153.19319808652537</v>
      </c>
    </row>
    <row r="49" spans="2:16">
      <c r="B49" s="112">
        <v>3</v>
      </c>
      <c r="C49" s="49" t="s">
        <v>57</v>
      </c>
      <c r="D49" s="49" t="s">
        <v>56</v>
      </c>
      <c r="E49" s="50">
        <v>4576</v>
      </c>
      <c r="F49" s="50">
        <v>442234</v>
      </c>
      <c r="G49" s="50">
        <v>260191</v>
      </c>
      <c r="H49" s="50">
        <v>4476</v>
      </c>
      <c r="I49" s="50">
        <v>428930</v>
      </c>
      <c r="J49" s="50">
        <v>259103</v>
      </c>
      <c r="K49" s="31">
        <f t="shared" ref="K49:K96" si="11">H49-E49</f>
        <v>-100</v>
      </c>
      <c r="L49" s="30">
        <f t="shared" ref="L49:L96" si="12">I49-F49</f>
        <v>-13304</v>
      </c>
      <c r="M49" s="30">
        <f t="shared" ref="M49:M96" si="13">J49-G49</f>
        <v>-1088</v>
      </c>
      <c r="N49" s="32">
        <f t="shared" ref="N49:N96" si="14">K49/E49*100</f>
        <v>-2.1853146853146854</v>
      </c>
      <c r="O49" s="32">
        <f t="shared" ref="O49:O96" si="15">L49/F49*100</f>
        <v>-3.00836208884889</v>
      </c>
      <c r="P49" s="126">
        <f t="shared" ref="P49:P96" si="16">M49/G49*100</f>
        <v>-0.4181543558385955</v>
      </c>
    </row>
    <row r="50" spans="2:16">
      <c r="B50" s="114">
        <v>4</v>
      </c>
      <c r="C50" s="49" t="s">
        <v>58</v>
      </c>
      <c r="D50" s="49" t="s">
        <v>59</v>
      </c>
      <c r="E50" s="50">
        <v>3895790</v>
      </c>
      <c r="F50" s="50">
        <v>310509</v>
      </c>
      <c r="G50" s="50">
        <v>57912</v>
      </c>
      <c r="H50" s="50">
        <v>4083200</v>
      </c>
      <c r="I50" s="50">
        <v>418342</v>
      </c>
      <c r="J50" s="50">
        <v>78380</v>
      </c>
      <c r="K50" s="31">
        <f t="shared" si="11"/>
        <v>187410</v>
      </c>
      <c r="L50" s="30">
        <f t="shared" si="12"/>
        <v>107833</v>
      </c>
      <c r="M50" s="30">
        <f t="shared" si="13"/>
        <v>20468</v>
      </c>
      <c r="N50" s="32">
        <f t="shared" si="14"/>
        <v>4.8105775721997333</v>
      </c>
      <c r="O50" s="32">
        <f t="shared" si="15"/>
        <v>34.727817873233946</v>
      </c>
      <c r="P50" s="126">
        <f t="shared" si="16"/>
        <v>35.343279458488738</v>
      </c>
    </row>
    <row r="51" spans="2:16">
      <c r="B51" s="112">
        <v>5</v>
      </c>
      <c r="C51" s="49" t="s">
        <v>60</v>
      </c>
      <c r="D51" s="49" t="s">
        <v>59</v>
      </c>
      <c r="E51" s="50">
        <v>3932123</v>
      </c>
      <c r="F51" s="50">
        <v>426033</v>
      </c>
      <c r="G51" s="50">
        <v>48805</v>
      </c>
      <c r="H51" s="50">
        <v>2524027</v>
      </c>
      <c r="I51" s="50">
        <v>320669</v>
      </c>
      <c r="J51" s="50">
        <v>36849</v>
      </c>
      <c r="K51" s="31">
        <f t="shared" si="11"/>
        <v>-1408096</v>
      </c>
      <c r="L51" s="30">
        <f t="shared" si="12"/>
        <v>-105364</v>
      </c>
      <c r="M51" s="30">
        <f t="shared" si="13"/>
        <v>-11956</v>
      </c>
      <c r="N51" s="32">
        <f t="shared" si="14"/>
        <v>-35.810070030871366</v>
      </c>
      <c r="O51" s="32">
        <f t="shared" si="15"/>
        <v>-24.731417519300148</v>
      </c>
      <c r="P51" s="126">
        <f t="shared" si="16"/>
        <v>-24.497490011269338</v>
      </c>
    </row>
    <row r="52" spans="2:16">
      <c r="B52" s="114">
        <v>6</v>
      </c>
      <c r="C52" s="49" t="s">
        <v>161</v>
      </c>
      <c r="D52" s="49" t="s">
        <v>59</v>
      </c>
      <c r="E52" s="50">
        <v>0.1</v>
      </c>
      <c r="F52" s="50">
        <v>0.1</v>
      </c>
      <c r="G52" s="50">
        <v>0.1</v>
      </c>
      <c r="H52" s="50">
        <v>601062</v>
      </c>
      <c r="I52" s="50">
        <v>306087</v>
      </c>
      <c r="J52" s="50">
        <v>3099</v>
      </c>
      <c r="K52" s="31">
        <f t="shared" si="11"/>
        <v>601061.9</v>
      </c>
      <c r="L52" s="30">
        <f t="shared" si="12"/>
        <v>306086.90000000002</v>
      </c>
      <c r="M52" s="30">
        <f t="shared" si="13"/>
        <v>3098.9</v>
      </c>
      <c r="N52" s="52">
        <f t="shared" si="14"/>
        <v>601061900</v>
      </c>
      <c r="O52" s="52">
        <f t="shared" si="15"/>
        <v>306086900</v>
      </c>
      <c r="P52" s="127">
        <f t="shared" si="16"/>
        <v>3098900</v>
      </c>
    </row>
    <row r="53" spans="2:16">
      <c r="B53" s="112">
        <v>7</v>
      </c>
      <c r="C53" s="49" t="s">
        <v>64</v>
      </c>
      <c r="D53" s="49" t="s">
        <v>59</v>
      </c>
      <c r="E53" s="50">
        <v>931680</v>
      </c>
      <c r="F53" s="50">
        <v>72613</v>
      </c>
      <c r="G53" s="50">
        <v>18076</v>
      </c>
      <c r="H53" s="50">
        <v>3393680</v>
      </c>
      <c r="I53" s="50">
        <v>250689</v>
      </c>
      <c r="J53" s="50">
        <v>64080</v>
      </c>
      <c r="K53" s="31">
        <f t="shared" si="11"/>
        <v>2462000</v>
      </c>
      <c r="L53" s="30">
        <f t="shared" si="12"/>
        <v>178076</v>
      </c>
      <c r="M53" s="30">
        <f t="shared" si="13"/>
        <v>46004</v>
      </c>
      <c r="N53" s="32">
        <f t="shared" si="14"/>
        <v>264.2538210544393</v>
      </c>
      <c r="O53" s="32">
        <f t="shared" si="15"/>
        <v>245.2398330877391</v>
      </c>
      <c r="P53" s="126">
        <f t="shared" si="16"/>
        <v>254.50320867448553</v>
      </c>
    </row>
    <row r="54" spans="2:16">
      <c r="B54" s="114">
        <v>8</v>
      </c>
      <c r="C54" s="49" t="s">
        <v>104</v>
      </c>
      <c r="D54" s="49" t="s">
        <v>98</v>
      </c>
      <c r="E54" s="50">
        <v>202474</v>
      </c>
      <c r="F54" s="50">
        <v>76884</v>
      </c>
      <c r="G54" s="50">
        <v>20397</v>
      </c>
      <c r="H54" s="50">
        <v>385685</v>
      </c>
      <c r="I54" s="50">
        <v>154275</v>
      </c>
      <c r="J54" s="50">
        <v>49754</v>
      </c>
      <c r="K54" s="31">
        <f t="shared" si="11"/>
        <v>183211</v>
      </c>
      <c r="L54" s="30">
        <f t="shared" si="12"/>
        <v>77391</v>
      </c>
      <c r="M54" s="30">
        <f t="shared" si="13"/>
        <v>29357</v>
      </c>
      <c r="N54" s="32">
        <f t="shared" si="14"/>
        <v>90.486185880656279</v>
      </c>
      <c r="O54" s="32">
        <f t="shared" si="15"/>
        <v>100.65943499297643</v>
      </c>
      <c r="P54" s="126">
        <f t="shared" si="16"/>
        <v>143.92802863166153</v>
      </c>
    </row>
    <row r="55" spans="2:16">
      <c r="B55" s="112">
        <v>9</v>
      </c>
      <c r="C55" s="49" t="s">
        <v>96</v>
      </c>
      <c r="D55" s="49" t="s">
        <v>59</v>
      </c>
      <c r="E55" s="50">
        <v>1109705</v>
      </c>
      <c r="F55" s="50">
        <v>126300</v>
      </c>
      <c r="G55" s="50">
        <v>12481</v>
      </c>
      <c r="H55" s="50">
        <v>1228102</v>
      </c>
      <c r="I55" s="50">
        <v>138240</v>
      </c>
      <c r="J55" s="50">
        <v>27997</v>
      </c>
      <c r="K55" s="31">
        <f t="shared" si="11"/>
        <v>118397</v>
      </c>
      <c r="L55" s="30">
        <f t="shared" si="12"/>
        <v>11940</v>
      </c>
      <c r="M55" s="30">
        <f t="shared" si="13"/>
        <v>15516</v>
      </c>
      <c r="N55" s="32">
        <f t="shared" si="14"/>
        <v>10.669231912985884</v>
      </c>
      <c r="O55" s="32">
        <f t="shared" si="15"/>
        <v>9.4536817102137771</v>
      </c>
      <c r="P55" s="126">
        <f t="shared" si="16"/>
        <v>124.3169617819085</v>
      </c>
    </row>
    <row r="56" spans="2:16">
      <c r="B56" s="114">
        <v>10</v>
      </c>
      <c r="C56" s="49" t="s">
        <v>63</v>
      </c>
      <c r="D56" s="49" t="s">
        <v>59</v>
      </c>
      <c r="E56" s="50">
        <v>3981860</v>
      </c>
      <c r="F56" s="50">
        <v>140767</v>
      </c>
      <c r="G56" s="50">
        <v>7043</v>
      </c>
      <c r="H56" s="50">
        <v>3133325</v>
      </c>
      <c r="I56" s="50">
        <v>133291</v>
      </c>
      <c r="J56" s="50">
        <v>10130</v>
      </c>
      <c r="K56" s="31">
        <f t="shared" si="11"/>
        <v>-848535</v>
      </c>
      <c r="L56" s="30">
        <f t="shared" si="12"/>
        <v>-7476</v>
      </c>
      <c r="M56" s="30">
        <f t="shared" si="13"/>
        <v>3087</v>
      </c>
      <c r="N56" s="32">
        <f t="shared" si="14"/>
        <v>-21.31001592220721</v>
      </c>
      <c r="O56" s="32">
        <f t="shared" si="15"/>
        <v>-5.3109038339951837</v>
      </c>
      <c r="P56" s="126">
        <f t="shared" si="16"/>
        <v>43.830753940082353</v>
      </c>
    </row>
    <row r="57" spans="2:16">
      <c r="B57" s="112">
        <v>11</v>
      </c>
      <c r="C57" s="49" t="s">
        <v>62</v>
      </c>
      <c r="D57" s="49" t="s">
        <v>59</v>
      </c>
      <c r="E57" s="50">
        <v>2540120</v>
      </c>
      <c r="F57" s="50">
        <v>203576</v>
      </c>
      <c r="G57" s="50">
        <v>18325</v>
      </c>
      <c r="H57" s="50">
        <v>1632520</v>
      </c>
      <c r="I57" s="50">
        <v>119951</v>
      </c>
      <c r="J57" s="50">
        <v>10849</v>
      </c>
      <c r="K57" s="31">
        <f t="shared" si="11"/>
        <v>-907600</v>
      </c>
      <c r="L57" s="30">
        <f t="shared" si="12"/>
        <v>-83625</v>
      </c>
      <c r="M57" s="30">
        <f t="shared" si="13"/>
        <v>-7476</v>
      </c>
      <c r="N57" s="32">
        <f t="shared" si="14"/>
        <v>-35.730595404941504</v>
      </c>
      <c r="O57" s="32">
        <f t="shared" si="15"/>
        <v>-41.078024914528235</v>
      </c>
      <c r="P57" s="126">
        <f t="shared" si="16"/>
        <v>-40.796725784447474</v>
      </c>
    </row>
    <row r="58" spans="2:16">
      <c r="B58" s="114">
        <v>12</v>
      </c>
      <c r="C58" s="49" t="s">
        <v>113</v>
      </c>
      <c r="D58" s="49" t="s">
        <v>59</v>
      </c>
      <c r="E58" s="50">
        <v>623908</v>
      </c>
      <c r="F58" s="50">
        <v>21499</v>
      </c>
      <c r="G58" s="50">
        <v>4476</v>
      </c>
      <c r="H58" s="50">
        <v>854502</v>
      </c>
      <c r="I58" s="50">
        <v>70525</v>
      </c>
      <c r="J58" s="50">
        <v>14175</v>
      </c>
      <c r="K58" s="31">
        <f t="shared" si="11"/>
        <v>230594</v>
      </c>
      <c r="L58" s="30">
        <f t="shared" si="12"/>
        <v>49026</v>
      </c>
      <c r="M58" s="30">
        <f t="shared" si="13"/>
        <v>9699</v>
      </c>
      <c r="N58" s="32">
        <f t="shared" si="14"/>
        <v>36.959615840797042</v>
      </c>
      <c r="O58" s="32">
        <f t="shared" si="15"/>
        <v>228.03851341922879</v>
      </c>
      <c r="P58" s="126">
        <f t="shared" si="16"/>
        <v>216.68900804289547</v>
      </c>
    </row>
    <row r="59" spans="2:16">
      <c r="B59" s="112">
        <v>13</v>
      </c>
      <c r="C59" s="49" t="s">
        <v>97</v>
      </c>
      <c r="D59" s="49" t="s">
        <v>98</v>
      </c>
      <c r="E59" s="50">
        <v>6104</v>
      </c>
      <c r="F59" s="50">
        <v>34190</v>
      </c>
      <c r="G59" s="50">
        <v>1641</v>
      </c>
      <c r="H59" s="50">
        <v>328</v>
      </c>
      <c r="I59" s="50">
        <v>65416</v>
      </c>
      <c r="J59" s="50">
        <v>971</v>
      </c>
      <c r="K59" s="31">
        <f t="shared" si="11"/>
        <v>-5776</v>
      </c>
      <c r="L59" s="30">
        <f t="shared" si="12"/>
        <v>31226</v>
      </c>
      <c r="M59" s="30">
        <f t="shared" si="13"/>
        <v>-670</v>
      </c>
      <c r="N59" s="32">
        <f t="shared" si="14"/>
        <v>-94.626474442988211</v>
      </c>
      <c r="O59" s="32">
        <f t="shared" si="15"/>
        <v>91.330798479087449</v>
      </c>
      <c r="P59" s="126">
        <f t="shared" si="16"/>
        <v>-40.828762949421083</v>
      </c>
    </row>
    <row r="60" spans="2:16">
      <c r="B60" s="114">
        <v>14</v>
      </c>
      <c r="C60" s="49" t="s">
        <v>65</v>
      </c>
      <c r="D60" s="49" t="s">
        <v>59</v>
      </c>
      <c r="E60" s="50">
        <v>4064966</v>
      </c>
      <c r="F60" s="50">
        <v>100462</v>
      </c>
      <c r="G60" s="50">
        <v>24957</v>
      </c>
      <c r="H60" s="50">
        <v>2632002</v>
      </c>
      <c r="I60" s="50">
        <v>64963</v>
      </c>
      <c r="J60" s="50">
        <v>12575</v>
      </c>
      <c r="K60" s="31">
        <f t="shared" si="11"/>
        <v>-1432964</v>
      </c>
      <c r="L60" s="30">
        <f t="shared" si="12"/>
        <v>-35499</v>
      </c>
      <c r="M60" s="30">
        <f t="shared" si="13"/>
        <v>-12382</v>
      </c>
      <c r="N60" s="32">
        <f t="shared" si="14"/>
        <v>-35.251561759680158</v>
      </c>
      <c r="O60" s="32">
        <f t="shared" si="15"/>
        <v>-35.335748840357553</v>
      </c>
      <c r="P60" s="126">
        <f t="shared" si="16"/>
        <v>-49.613334936090077</v>
      </c>
    </row>
    <row r="61" spans="2:16">
      <c r="B61" s="112">
        <v>15</v>
      </c>
      <c r="C61" s="49" t="s">
        <v>102</v>
      </c>
      <c r="D61" s="49" t="s">
        <v>56</v>
      </c>
      <c r="E61" s="50">
        <v>460</v>
      </c>
      <c r="F61" s="50">
        <v>43641</v>
      </c>
      <c r="G61" s="50">
        <v>6766</v>
      </c>
      <c r="H61" s="50">
        <v>652</v>
      </c>
      <c r="I61" s="50">
        <v>63751</v>
      </c>
      <c r="J61" s="50">
        <v>9840</v>
      </c>
      <c r="K61" s="31">
        <f t="shared" si="11"/>
        <v>192</v>
      </c>
      <c r="L61" s="30">
        <f t="shared" si="12"/>
        <v>20110</v>
      </c>
      <c r="M61" s="30">
        <f t="shared" si="13"/>
        <v>3074</v>
      </c>
      <c r="N61" s="32">
        <f t="shared" si="14"/>
        <v>41.739130434782609</v>
      </c>
      <c r="O61" s="32">
        <f t="shared" si="15"/>
        <v>46.080520611351709</v>
      </c>
      <c r="P61" s="126">
        <f t="shared" si="16"/>
        <v>45.433047590895654</v>
      </c>
    </row>
    <row r="62" spans="2:16">
      <c r="B62" s="114">
        <v>16</v>
      </c>
      <c r="C62" s="49" t="s">
        <v>100</v>
      </c>
      <c r="D62" s="49" t="s">
        <v>59</v>
      </c>
      <c r="E62" s="50">
        <v>624232</v>
      </c>
      <c r="F62" s="50">
        <v>93069</v>
      </c>
      <c r="G62" s="50">
        <v>18883</v>
      </c>
      <c r="H62" s="50">
        <v>375000</v>
      </c>
      <c r="I62" s="50">
        <v>57092</v>
      </c>
      <c r="J62" s="50">
        <v>11321</v>
      </c>
      <c r="K62" s="31">
        <f t="shared" si="11"/>
        <v>-249232</v>
      </c>
      <c r="L62" s="30">
        <f t="shared" si="12"/>
        <v>-35977</v>
      </c>
      <c r="M62" s="30">
        <f t="shared" si="13"/>
        <v>-7562</v>
      </c>
      <c r="N62" s="32">
        <f t="shared" si="14"/>
        <v>-39.926181291571083</v>
      </c>
      <c r="O62" s="32">
        <f t="shared" si="15"/>
        <v>-38.656265781302046</v>
      </c>
      <c r="P62" s="126">
        <f t="shared" si="16"/>
        <v>-40.046602764391253</v>
      </c>
    </row>
    <row r="63" spans="2:16">
      <c r="B63" s="112">
        <v>17</v>
      </c>
      <c r="C63" s="49" t="s">
        <v>117</v>
      </c>
      <c r="D63" s="49" t="s">
        <v>59</v>
      </c>
      <c r="E63" s="50">
        <v>301150</v>
      </c>
      <c r="F63" s="50">
        <v>39176</v>
      </c>
      <c r="G63" s="50">
        <v>2640</v>
      </c>
      <c r="H63" s="50">
        <v>248001</v>
      </c>
      <c r="I63" s="50">
        <v>54324</v>
      </c>
      <c r="J63" s="50">
        <v>6330</v>
      </c>
      <c r="K63" s="31">
        <f t="shared" si="11"/>
        <v>-53149</v>
      </c>
      <c r="L63" s="30">
        <f t="shared" si="12"/>
        <v>15148</v>
      </c>
      <c r="M63" s="30">
        <f t="shared" si="13"/>
        <v>3690</v>
      </c>
      <c r="N63" s="32">
        <f t="shared" si="14"/>
        <v>-17.648680059770879</v>
      </c>
      <c r="O63" s="32">
        <f t="shared" si="15"/>
        <v>38.666530528895244</v>
      </c>
      <c r="P63" s="126">
        <f t="shared" si="16"/>
        <v>139.77272727272728</v>
      </c>
    </row>
    <row r="64" spans="2:16">
      <c r="B64" s="114">
        <v>18</v>
      </c>
      <c r="C64" s="49" t="s">
        <v>99</v>
      </c>
      <c r="D64" s="49" t="s">
        <v>59</v>
      </c>
      <c r="E64" s="50">
        <v>1255796</v>
      </c>
      <c r="F64" s="50">
        <v>113229</v>
      </c>
      <c r="G64" s="50">
        <v>21710</v>
      </c>
      <c r="H64" s="50">
        <v>523796</v>
      </c>
      <c r="I64" s="50">
        <v>51554</v>
      </c>
      <c r="J64" s="50">
        <v>9880</v>
      </c>
      <c r="K64" s="31">
        <f t="shared" si="11"/>
        <v>-732000</v>
      </c>
      <c r="L64" s="30">
        <f t="shared" si="12"/>
        <v>-61675</v>
      </c>
      <c r="M64" s="30">
        <f t="shared" si="13"/>
        <v>-11830</v>
      </c>
      <c r="N64" s="32">
        <f t="shared" si="14"/>
        <v>-58.289722216028714</v>
      </c>
      <c r="O64" s="32">
        <f t="shared" si="15"/>
        <v>-54.469261408296468</v>
      </c>
      <c r="P64" s="126">
        <f t="shared" si="16"/>
        <v>-54.491017964071851</v>
      </c>
    </row>
    <row r="65" spans="2:16">
      <c r="B65" s="112">
        <v>19</v>
      </c>
      <c r="C65" s="49" t="s">
        <v>103</v>
      </c>
      <c r="D65" s="49" t="s">
        <v>98</v>
      </c>
      <c r="E65" s="50">
        <v>5</v>
      </c>
      <c r="F65" s="50">
        <v>2468</v>
      </c>
      <c r="G65" s="50">
        <v>25</v>
      </c>
      <c r="H65" s="50">
        <v>29</v>
      </c>
      <c r="I65" s="50">
        <v>45701</v>
      </c>
      <c r="J65" s="50">
        <v>485</v>
      </c>
      <c r="K65" s="31">
        <f t="shared" si="11"/>
        <v>24</v>
      </c>
      <c r="L65" s="30">
        <f t="shared" si="12"/>
        <v>43233</v>
      </c>
      <c r="M65" s="30">
        <f t="shared" si="13"/>
        <v>460</v>
      </c>
      <c r="N65" s="32">
        <f t="shared" si="14"/>
        <v>480</v>
      </c>
      <c r="O65" s="32">
        <f t="shared" si="15"/>
        <v>1751.7423014586711</v>
      </c>
      <c r="P65" s="126">
        <f t="shared" si="16"/>
        <v>1839.9999999999998</v>
      </c>
    </row>
    <row r="66" spans="2:16">
      <c r="B66" s="114">
        <v>20</v>
      </c>
      <c r="C66" s="49" t="s">
        <v>115</v>
      </c>
      <c r="D66" s="49" t="s">
        <v>67</v>
      </c>
      <c r="E66" s="50">
        <v>379622</v>
      </c>
      <c r="F66" s="50">
        <v>26409</v>
      </c>
      <c r="G66" s="50">
        <v>7557</v>
      </c>
      <c r="H66" s="50">
        <v>1153608</v>
      </c>
      <c r="I66" s="50">
        <v>44660</v>
      </c>
      <c r="J66" s="50">
        <v>10994</v>
      </c>
      <c r="K66" s="31">
        <f t="shared" si="11"/>
        <v>773986</v>
      </c>
      <c r="L66" s="30">
        <f t="shared" si="12"/>
        <v>18251</v>
      </c>
      <c r="M66" s="30">
        <f t="shared" si="13"/>
        <v>3437</v>
      </c>
      <c r="N66" s="32">
        <f t="shared" si="14"/>
        <v>203.88333658217908</v>
      </c>
      <c r="O66" s="32">
        <f t="shared" si="15"/>
        <v>69.109015865803329</v>
      </c>
      <c r="P66" s="126">
        <f t="shared" si="16"/>
        <v>45.481010983194395</v>
      </c>
    </row>
    <row r="67" spans="2:16">
      <c r="B67" s="112">
        <v>21</v>
      </c>
      <c r="C67" s="49" t="s">
        <v>66</v>
      </c>
      <c r="D67" s="49" t="s">
        <v>67</v>
      </c>
      <c r="E67" s="50">
        <v>118253</v>
      </c>
      <c r="F67" s="50">
        <v>56571</v>
      </c>
      <c r="G67" s="50">
        <v>38146</v>
      </c>
      <c r="H67" s="50">
        <v>76129</v>
      </c>
      <c r="I67" s="50">
        <v>43001</v>
      </c>
      <c r="J67" s="50">
        <v>28947</v>
      </c>
      <c r="K67" s="31">
        <f t="shared" si="11"/>
        <v>-42124</v>
      </c>
      <c r="L67" s="30">
        <f t="shared" si="12"/>
        <v>-13570</v>
      </c>
      <c r="M67" s="30">
        <f t="shared" si="13"/>
        <v>-9199</v>
      </c>
      <c r="N67" s="32">
        <f t="shared" si="14"/>
        <v>-35.621929253380465</v>
      </c>
      <c r="O67" s="32">
        <f t="shared" si="15"/>
        <v>-23.987555461278749</v>
      </c>
      <c r="P67" s="126">
        <f t="shared" si="16"/>
        <v>-24.11524144078016</v>
      </c>
    </row>
    <row r="68" spans="2:16">
      <c r="B68" s="114">
        <v>22</v>
      </c>
      <c r="C68" s="49" t="s">
        <v>112</v>
      </c>
      <c r="D68" s="49" t="s">
        <v>59</v>
      </c>
      <c r="E68" s="50">
        <v>934447</v>
      </c>
      <c r="F68" s="50">
        <v>39122</v>
      </c>
      <c r="G68" s="50">
        <v>7438</v>
      </c>
      <c r="H68" s="50">
        <v>967169</v>
      </c>
      <c r="I68" s="50">
        <v>40369</v>
      </c>
      <c r="J68" s="50">
        <v>9901</v>
      </c>
      <c r="K68" s="31">
        <f t="shared" si="11"/>
        <v>32722</v>
      </c>
      <c r="L68" s="30">
        <f t="shared" si="12"/>
        <v>1247</v>
      </c>
      <c r="M68" s="30">
        <f t="shared" si="13"/>
        <v>2463</v>
      </c>
      <c r="N68" s="32">
        <f t="shared" si="14"/>
        <v>3.5017502330255219</v>
      </c>
      <c r="O68" s="32">
        <f t="shared" si="15"/>
        <v>3.1874648535350958</v>
      </c>
      <c r="P68" s="126">
        <f t="shared" si="16"/>
        <v>33.113740252756116</v>
      </c>
    </row>
    <row r="69" spans="2:16">
      <c r="B69" s="112">
        <v>23</v>
      </c>
      <c r="C69" s="49" t="s">
        <v>68</v>
      </c>
      <c r="D69" s="49" t="s">
        <v>59</v>
      </c>
      <c r="E69" s="50">
        <v>449000</v>
      </c>
      <c r="F69" s="50">
        <v>58564</v>
      </c>
      <c r="G69" s="50">
        <v>109088</v>
      </c>
      <c r="H69" s="50">
        <v>250000</v>
      </c>
      <c r="I69" s="50">
        <v>33525</v>
      </c>
      <c r="J69" s="50">
        <v>62085</v>
      </c>
      <c r="K69" s="31">
        <f t="shared" si="11"/>
        <v>-199000</v>
      </c>
      <c r="L69" s="30">
        <f t="shared" si="12"/>
        <v>-25039</v>
      </c>
      <c r="M69" s="30">
        <f t="shared" si="13"/>
        <v>-47003</v>
      </c>
      <c r="N69" s="32">
        <f t="shared" si="14"/>
        <v>-44.320712694877507</v>
      </c>
      <c r="O69" s="32">
        <f t="shared" si="15"/>
        <v>-42.754934772215016</v>
      </c>
      <c r="P69" s="126">
        <f t="shared" si="16"/>
        <v>-43.087232326195362</v>
      </c>
    </row>
    <row r="70" spans="2:16">
      <c r="B70" s="114">
        <v>24</v>
      </c>
      <c r="C70" s="49" t="s">
        <v>120</v>
      </c>
      <c r="D70" s="49" t="s">
        <v>59</v>
      </c>
      <c r="E70" s="50">
        <v>3229340</v>
      </c>
      <c r="F70" s="50">
        <v>24508</v>
      </c>
      <c r="G70" s="50">
        <v>4513</v>
      </c>
      <c r="H70" s="50">
        <v>3963880</v>
      </c>
      <c r="I70" s="50">
        <v>31801</v>
      </c>
      <c r="J70" s="50">
        <v>6114</v>
      </c>
      <c r="K70" s="31">
        <f t="shared" si="11"/>
        <v>734540</v>
      </c>
      <c r="L70" s="30">
        <f t="shared" si="12"/>
        <v>7293</v>
      </c>
      <c r="M70" s="30">
        <f t="shared" si="13"/>
        <v>1601</v>
      </c>
      <c r="N70" s="32">
        <f t="shared" si="14"/>
        <v>22.745824224144872</v>
      </c>
      <c r="O70" s="32">
        <f t="shared" si="15"/>
        <v>29.75763016157989</v>
      </c>
      <c r="P70" s="126">
        <f t="shared" si="16"/>
        <v>35.475293596277417</v>
      </c>
    </row>
    <row r="71" spans="2:16">
      <c r="B71" s="112">
        <v>25</v>
      </c>
      <c r="C71" s="49" t="s">
        <v>162</v>
      </c>
      <c r="D71" s="49" t="s">
        <v>59</v>
      </c>
      <c r="E71" s="50">
        <v>6498</v>
      </c>
      <c r="F71" s="50">
        <v>7790</v>
      </c>
      <c r="G71" s="50">
        <v>1431</v>
      </c>
      <c r="H71" s="50">
        <v>24352</v>
      </c>
      <c r="I71" s="50">
        <v>31361</v>
      </c>
      <c r="J71" s="50">
        <v>5851</v>
      </c>
      <c r="K71" s="31">
        <f t="shared" si="11"/>
        <v>17854</v>
      </c>
      <c r="L71" s="30">
        <f t="shared" si="12"/>
        <v>23571</v>
      </c>
      <c r="M71" s="30">
        <f t="shared" si="13"/>
        <v>4420</v>
      </c>
      <c r="N71" s="32">
        <f t="shared" si="14"/>
        <v>274.76146506617425</v>
      </c>
      <c r="O71" s="32">
        <f t="shared" si="15"/>
        <v>302.58023106546858</v>
      </c>
      <c r="P71" s="126">
        <f t="shared" si="16"/>
        <v>308.87491264849751</v>
      </c>
    </row>
    <row r="72" spans="2:16">
      <c r="B72" s="114">
        <v>26</v>
      </c>
      <c r="C72" s="49" t="s">
        <v>106</v>
      </c>
      <c r="D72" s="49" t="s">
        <v>59</v>
      </c>
      <c r="E72" s="50">
        <v>155350</v>
      </c>
      <c r="F72" s="50">
        <v>12604</v>
      </c>
      <c r="G72" s="50">
        <v>1135</v>
      </c>
      <c r="H72" s="50">
        <v>394340</v>
      </c>
      <c r="I72" s="50">
        <v>31281</v>
      </c>
      <c r="J72" s="50">
        <v>2840</v>
      </c>
      <c r="K72" s="31">
        <f t="shared" si="11"/>
        <v>238990</v>
      </c>
      <c r="L72" s="30">
        <f t="shared" si="12"/>
        <v>18677</v>
      </c>
      <c r="M72" s="30">
        <f t="shared" si="13"/>
        <v>1705</v>
      </c>
      <c r="N72" s="32">
        <f t="shared" si="14"/>
        <v>153.83971676858707</v>
      </c>
      <c r="O72" s="32">
        <f t="shared" si="15"/>
        <v>148.18311647096161</v>
      </c>
      <c r="P72" s="126">
        <f t="shared" si="16"/>
        <v>150.22026431718061</v>
      </c>
    </row>
    <row r="73" spans="2:16">
      <c r="B73" s="112">
        <v>27</v>
      </c>
      <c r="C73" s="49" t="s">
        <v>107</v>
      </c>
      <c r="D73" s="49" t="s">
        <v>59</v>
      </c>
      <c r="E73" s="50">
        <v>463224</v>
      </c>
      <c r="F73" s="50">
        <v>28283</v>
      </c>
      <c r="G73" s="50">
        <v>1624</v>
      </c>
      <c r="H73" s="50">
        <v>509365</v>
      </c>
      <c r="I73" s="50">
        <v>30654</v>
      </c>
      <c r="J73" s="50">
        <v>1671</v>
      </c>
      <c r="K73" s="31">
        <f t="shared" si="11"/>
        <v>46141</v>
      </c>
      <c r="L73" s="30">
        <f t="shared" si="12"/>
        <v>2371</v>
      </c>
      <c r="M73" s="30">
        <f t="shared" si="13"/>
        <v>47</v>
      </c>
      <c r="N73" s="32">
        <f t="shared" si="14"/>
        <v>9.9608396801547414</v>
      </c>
      <c r="O73" s="32">
        <f t="shared" si="15"/>
        <v>8.3831276738676941</v>
      </c>
      <c r="P73" s="126">
        <f t="shared" si="16"/>
        <v>2.8940886699507389</v>
      </c>
    </row>
    <row r="74" spans="2:16">
      <c r="B74" s="114">
        <v>28</v>
      </c>
      <c r="C74" s="49" t="s">
        <v>118</v>
      </c>
      <c r="D74" s="49" t="s">
        <v>59</v>
      </c>
      <c r="E74" s="50">
        <v>30000</v>
      </c>
      <c r="F74" s="50">
        <v>2971</v>
      </c>
      <c r="G74" s="50">
        <v>30</v>
      </c>
      <c r="H74" s="50">
        <v>584375</v>
      </c>
      <c r="I74" s="50">
        <v>30554</v>
      </c>
      <c r="J74" s="50">
        <v>1168</v>
      </c>
      <c r="K74" s="31">
        <f t="shared" si="11"/>
        <v>554375</v>
      </c>
      <c r="L74" s="30">
        <f t="shared" si="12"/>
        <v>27583</v>
      </c>
      <c r="M74" s="30">
        <f t="shared" si="13"/>
        <v>1138</v>
      </c>
      <c r="N74" s="32">
        <f t="shared" si="14"/>
        <v>1847.9166666666667</v>
      </c>
      <c r="O74" s="32">
        <f t="shared" si="15"/>
        <v>928.40794345338281</v>
      </c>
      <c r="P74" s="126">
        <f t="shared" si="16"/>
        <v>3793.333333333333</v>
      </c>
    </row>
    <row r="75" spans="2:16">
      <c r="B75" s="112">
        <v>29</v>
      </c>
      <c r="C75" s="49" t="s">
        <v>114</v>
      </c>
      <c r="D75" s="49" t="s">
        <v>98</v>
      </c>
      <c r="E75" s="50">
        <v>11</v>
      </c>
      <c r="F75" s="50">
        <v>11841</v>
      </c>
      <c r="G75" s="50">
        <v>2175</v>
      </c>
      <c r="H75" s="50">
        <v>27</v>
      </c>
      <c r="I75" s="50">
        <v>29236</v>
      </c>
      <c r="J75" s="50">
        <v>5464</v>
      </c>
      <c r="K75" s="31">
        <f t="shared" si="11"/>
        <v>16</v>
      </c>
      <c r="L75" s="30">
        <f t="shared" si="12"/>
        <v>17395</v>
      </c>
      <c r="M75" s="30">
        <f t="shared" si="13"/>
        <v>3289</v>
      </c>
      <c r="N75" s="32">
        <f t="shared" si="14"/>
        <v>145.45454545454547</v>
      </c>
      <c r="O75" s="32">
        <f t="shared" si="15"/>
        <v>146.90482222785238</v>
      </c>
      <c r="P75" s="126">
        <f t="shared" si="16"/>
        <v>151.2183908045977</v>
      </c>
    </row>
    <row r="76" spans="2:16">
      <c r="B76" s="114">
        <v>30</v>
      </c>
      <c r="C76" s="49" t="s">
        <v>109</v>
      </c>
      <c r="D76" s="49" t="s">
        <v>59</v>
      </c>
      <c r="E76" s="50">
        <v>63529</v>
      </c>
      <c r="F76" s="50">
        <v>13248</v>
      </c>
      <c r="G76" s="50">
        <v>3220</v>
      </c>
      <c r="H76" s="50">
        <v>159534</v>
      </c>
      <c r="I76" s="50">
        <v>28729</v>
      </c>
      <c r="J76" s="50">
        <v>6945</v>
      </c>
      <c r="K76" s="31">
        <f t="shared" si="11"/>
        <v>96005</v>
      </c>
      <c r="L76" s="30">
        <f t="shared" si="12"/>
        <v>15481</v>
      </c>
      <c r="M76" s="30">
        <f t="shared" si="13"/>
        <v>3725</v>
      </c>
      <c r="N76" s="32">
        <f t="shared" si="14"/>
        <v>151.11996096270994</v>
      </c>
      <c r="O76" s="32">
        <f t="shared" si="15"/>
        <v>116.85537439613528</v>
      </c>
      <c r="P76" s="126">
        <f t="shared" si="16"/>
        <v>115.6832298136646</v>
      </c>
    </row>
    <row r="77" spans="2:16">
      <c r="B77" s="112">
        <v>31</v>
      </c>
      <c r="C77" s="49" t="s">
        <v>84</v>
      </c>
      <c r="D77" s="49" t="s">
        <v>59</v>
      </c>
      <c r="E77" s="50">
        <v>12920</v>
      </c>
      <c r="F77" s="50">
        <v>668</v>
      </c>
      <c r="G77" s="50">
        <v>1</v>
      </c>
      <c r="H77" s="50">
        <v>925215</v>
      </c>
      <c r="I77" s="50">
        <v>25866</v>
      </c>
      <c r="J77" s="50">
        <v>2461</v>
      </c>
      <c r="K77" s="31">
        <f t="shared" si="11"/>
        <v>912295</v>
      </c>
      <c r="L77" s="30">
        <f t="shared" si="12"/>
        <v>25198</v>
      </c>
      <c r="M77" s="30">
        <f t="shared" si="13"/>
        <v>2460</v>
      </c>
      <c r="N77" s="32">
        <f t="shared" si="14"/>
        <v>7061.1068111455115</v>
      </c>
      <c r="O77" s="32">
        <f t="shared" si="15"/>
        <v>3772.1556886227545</v>
      </c>
      <c r="P77" s="126">
        <f t="shared" si="16"/>
        <v>246000</v>
      </c>
    </row>
    <row r="78" spans="2:16">
      <c r="B78" s="114">
        <v>32</v>
      </c>
      <c r="C78" s="49" t="s">
        <v>163</v>
      </c>
      <c r="D78" s="49" t="s">
        <v>59</v>
      </c>
      <c r="E78" s="50">
        <v>0.1</v>
      </c>
      <c r="F78" s="50">
        <v>0.1</v>
      </c>
      <c r="G78" s="50">
        <v>0.1</v>
      </c>
      <c r="H78" s="50">
        <v>3713304</v>
      </c>
      <c r="I78" s="50">
        <v>25701</v>
      </c>
      <c r="J78" s="50">
        <v>5233</v>
      </c>
      <c r="K78" s="31">
        <f t="shared" si="11"/>
        <v>3713303.9</v>
      </c>
      <c r="L78" s="30">
        <f t="shared" si="12"/>
        <v>25700.9</v>
      </c>
      <c r="M78" s="30">
        <f t="shared" si="13"/>
        <v>5232.8999999999996</v>
      </c>
      <c r="N78" s="157">
        <f t="shared" si="14"/>
        <v>3713303900</v>
      </c>
      <c r="O78" s="157">
        <f t="shared" si="15"/>
        <v>25700900</v>
      </c>
      <c r="P78" s="158">
        <f t="shared" si="16"/>
        <v>5232899.9999999991</v>
      </c>
    </row>
    <row r="79" spans="2:16">
      <c r="B79" s="112">
        <v>33</v>
      </c>
      <c r="C79" s="49" t="s">
        <v>121</v>
      </c>
      <c r="D79" s="49" t="s">
        <v>59</v>
      </c>
      <c r="E79" s="50">
        <v>90704</v>
      </c>
      <c r="F79" s="50">
        <v>11445</v>
      </c>
      <c r="G79" s="50">
        <v>4095</v>
      </c>
      <c r="H79" s="50">
        <v>165421</v>
      </c>
      <c r="I79" s="50">
        <v>23614</v>
      </c>
      <c r="J79" s="50">
        <v>8243</v>
      </c>
      <c r="K79" s="31">
        <f t="shared" si="11"/>
        <v>74717</v>
      </c>
      <c r="L79" s="30">
        <f t="shared" si="12"/>
        <v>12169</v>
      </c>
      <c r="M79" s="30">
        <f t="shared" si="13"/>
        <v>4148</v>
      </c>
      <c r="N79" s="32">
        <f t="shared" si="14"/>
        <v>82.374536955371312</v>
      </c>
      <c r="O79" s="32">
        <f t="shared" si="15"/>
        <v>106.32590650939275</v>
      </c>
      <c r="P79" s="126">
        <f t="shared" si="16"/>
        <v>101.29426129426129</v>
      </c>
    </row>
    <row r="80" spans="2:16">
      <c r="B80" s="114">
        <v>34</v>
      </c>
      <c r="C80" s="49" t="s">
        <v>108</v>
      </c>
      <c r="D80" s="49" t="s">
        <v>59</v>
      </c>
      <c r="E80" s="50">
        <v>70061</v>
      </c>
      <c r="F80" s="50">
        <v>15482</v>
      </c>
      <c r="G80" s="50">
        <v>7142</v>
      </c>
      <c r="H80" s="50">
        <v>103286</v>
      </c>
      <c r="I80" s="50">
        <v>23555</v>
      </c>
      <c r="J80" s="50">
        <v>10803</v>
      </c>
      <c r="K80" s="31">
        <f t="shared" si="11"/>
        <v>33225</v>
      </c>
      <c r="L80" s="30">
        <f t="shared" si="12"/>
        <v>8073</v>
      </c>
      <c r="M80" s="30">
        <f t="shared" si="13"/>
        <v>3661</v>
      </c>
      <c r="N80" s="32">
        <f t="shared" si="14"/>
        <v>47.422959992006966</v>
      </c>
      <c r="O80" s="32">
        <f t="shared" si="15"/>
        <v>52.144425784782335</v>
      </c>
      <c r="P80" s="126">
        <f t="shared" si="16"/>
        <v>51.260151218146177</v>
      </c>
    </row>
    <row r="81" spans="2:16">
      <c r="B81" s="112">
        <v>35</v>
      </c>
      <c r="C81" s="49" t="s">
        <v>110</v>
      </c>
      <c r="D81" s="49" t="s">
        <v>59</v>
      </c>
      <c r="E81" s="50">
        <v>757552</v>
      </c>
      <c r="F81" s="50">
        <v>21266</v>
      </c>
      <c r="G81" s="50">
        <v>14661</v>
      </c>
      <c r="H81" s="50">
        <v>835859</v>
      </c>
      <c r="I81" s="50">
        <v>23476</v>
      </c>
      <c r="J81" s="50">
        <v>16224</v>
      </c>
      <c r="K81" s="31">
        <f t="shared" si="11"/>
        <v>78307</v>
      </c>
      <c r="L81" s="30">
        <f t="shared" si="12"/>
        <v>2210</v>
      </c>
      <c r="M81" s="30">
        <f t="shared" si="13"/>
        <v>1563</v>
      </c>
      <c r="N81" s="32">
        <f t="shared" si="14"/>
        <v>10.336848163558409</v>
      </c>
      <c r="O81" s="32">
        <f t="shared" si="15"/>
        <v>10.392175303301043</v>
      </c>
      <c r="P81" s="126">
        <f t="shared" si="16"/>
        <v>10.660937180274196</v>
      </c>
    </row>
    <row r="82" spans="2:16">
      <c r="B82" s="114">
        <v>36</v>
      </c>
      <c r="C82" s="49" t="s">
        <v>116</v>
      </c>
      <c r="D82" s="49" t="s">
        <v>67</v>
      </c>
      <c r="E82" s="50">
        <v>305509</v>
      </c>
      <c r="F82" s="50">
        <v>25663</v>
      </c>
      <c r="G82" s="50">
        <v>8131</v>
      </c>
      <c r="H82" s="50">
        <v>223934</v>
      </c>
      <c r="I82" s="50">
        <v>22823</v>
      </c>
      <c r="J82" s="50">
        <v>7194</v>
      </c>
      <c r="K82" s="31">
        <f t="shared" si="11"/>
        <v>-81575</v>
      </c>
      <c r="L82" s="30">
        <f t="shared" si="12"/>
        <v>-2840</v>
      </c>
      <c r="M82" s="30">
        <f t="shared" si="13"/>
        <v>-937</v>
      </c>
      <c r="N82" s="32">
        <f t="shared" si="14"/>
        <v>-26.701341040689474</v>
      </c>
      <c r="O82" s="32">
        <f t="shared" si="15"/>
        <v>-11.066515995791606</v>
      </c>
      <c r="P82" s="126">
        <f t="shared" si="16"/>
        <v>-11.523797810847375</v>
      </c>
    </row>
    <row r="83" spans="2:16">
      <c r="B83" s="112">
        <v>37</v>
      </c>
      <c r="C83" s="49" t="s">
        <v>164</v>
      </c>
      <c r="D83" s="49" t="s">
        <v>59</v>
      </c>
      <c r="E83" s="50">
        <v>548</v>
      </c>
      <c r="F83" s="50">
        <v>61</v>
      </c>
      <c r="G83" s="50">
        <v>15</v>
      </c>
      <c r="H83" s="50">
        <v>22978</v>
      </c>
      <c r="I83" s="50">
        <v>22233</v>
      </c>
      <c r="J83" s="50">
        <v>5408</v>
      </c>
      <c r="K83" s="31">
        <f t="shared" si="11"/>
        <v>22430</v>
      </c>
      <c r="L83" s="30">
        <f t="shared" si="12"/>
        <v>22172</v>
      </c>
      <c r="M83" s="30">
        <f t="shared" si="13"/>
        <v>5393</v>
      </c>
      <c r="N83" s="32">
        <f t="shared" si="14"/>
        <v>4093.0656934306571</v>
      </c>
      <c r="O83" s="32">
        <f t="shared" si="15"/>
        <v>36347.540983606559</v>
      </c>
      <c r="P83" s="126">
        <f t="shared" si="16"/>
        <v>35953.333333333336</v>
      </c>
    </row>
    <row r="84" spans="2:16">
      <c r="B84" s="114">
        <v>38</v>
      </c>
      <c r="C84" s="49" t="s">
        <v>165</v>
      </c>
      <c r="D84" s="49" t="s">
        <v>59</v>
      </c>
      <c r="E84" s="50">
        <v>0.1</v>
      </c>
      <c r="F84" s="50">
        <v>0.1</v>
      </c>
      <c r="G84" s="50">
        <v>0.1</v>
      </c>
      <c r="H84" s="50">
        <v>36131</v>
      </c>
      <c r="I84" s="50">
        <v>21766</v>
      </c>
      <c r="J84" s="50">
        <v>411</v>
      </c>
      <c r="K84" s="31">
        <f t="shared" si="11"/>
        <v>36130.9</v>
      </c>
      <c r="L84" s="30">
        <f t="shared" si="12"/>
        <v>21765.9</v>
      </c>
      <c r="M84" s="30">
        <f t="shared" si="13"/>
        <v>410.9</v>
      </c>
      <c r="N84" s="157">
        <f t="shared" si="14"/>
        <v>36130900</v>
      </c>
      <c r="O84" s="32">
        <f t="shared" si="15"/>
        <v>21765900</v>
      </c>
      <c r="P84" s="126">
        <f t="shared" si="16"/>
        <v>410899.99999999988</v>
      </c>
    </row>
    <row r="85" spans="2:16">
      <c r="B85" s="112">
        <v>39</v>
      </c>
      <c r="C85" s="49" t="s">
        <v>127</v>
      </c>
      <c r="D85" s="49" t="s">
        <v>59</v>
      </c>
      <c r="E85" s="50">
        <v>174034</v>
      </c>
      <c r="F85" s="50">
        <v>23246</v>
      </c>
      <c r="G85" s="50">
        <v>6920</v>
      </c>
      <c r="H85" s="50">
        <v>161720</v>
      </c>
      <c r="I85" s="50">
        <v>19975</v>
      </c>
      <c r="J85" s="50">
        <v>5999</v>
      </c>
      <c r="K85" s="31">
        <f t="shared" si="11"/>
        <v>-12314</v>
      </c>
      <c r="L85" s="30">
        <f t="shared" si="12"/>
        <v>-3271</v>
      </c>
      <c r="M85" s="30">
        <f t="shared" si="13"/>
        <v>-921</v>
      </c>
      <c r="N85" s="32">
        <f t="shared" si="14"/>
        <v>-7.0756289000999812</v>
      </c>
      <c r="O85" s="32">
        <f t="shared" si="15"/>
        <v>-14.07123806246236</v>
      </c>
      <c r="P85" s="126">
        <f t="shared" si="16"/>
        <v>-13.309248554913294</v>
      </c>
    </row>
    <row r="86" spans="2:16">
      <c r="B86" s="114">
        <v>40</v>
      </c>
      <c r="C86" s="49" t="s">
        <v>166</v>
      </c>
      <c r="D86" s="49" t="s">
        <v>59</v>
      </c>
      <c r="E86" s="50">
        <v>32855</v>
      </c>
      <c r="F86" s="50">
        <v>2583</v>
      </c>
      <c r="G86" s="50">
        <v>185</v>
      </c>
      <c r="H86" s="50">
        <v>86317</v>
      </c>
      <c r="I86" s="50">
        <v>19524</v>
      </c>
      <c r="J86" s="50">
        <v>988</v>
      </c>
      <c r="K86" s="31">
        <f t="shared" si="11"/>
        <v>53462</v>
      </c>
      <c r="L86" s="30">
        <f t="shared" si="12"/>
        <v>16941</v>
      </c>
      <c r="M86" s="30">
        <f t="shared" si="13"/>
        <v>803</v>
      </c>
      <c r="N86" s="32">
        <f t="shared" si="14"/>
        <v>162.72104702480596</v>
      </c>
      <c r="O86" s="32">
        <f t="shared" si="15"/>
        <v>655.8652729384437</v>
      </c>
      <c r="P86" s="126">
        <f t="shared" si="16"/>
        <v>434.05405405405401</v>
      </c>
    </row>
    <row r="87" spans="2:16">
      <c r="B87" s="112">
        <v>41</v>
      </c>
      <c r="C87" s="49" t="s">
        <v>167</v>
      </c>
      <c r="D87" s="49" t="s">
        <v>59</v>
      </c>
      <c r="E87" s="50">
        <v>153000</v>
      </c>
      <c r="F87" s="50">
        <v>7684</v>
      </c>
      <c r="G87" s="50">
        <v>1420</v>
      </c>
      <c r="H87" s="50">
        <v>414000</v>
      </c>
      <c r="I87" s="50">
        <v>19183</v>
      </c>
      <c r="J87" s="50">
        <v>3600</v>
      </c>
      <c r="K87" s="31">
        <f t="shared" si="11"/>
        <v>261000</v>
      </c>
      <c r="L87" s="30">
        <f t="shared" si="12"/>
        <v>11499</v>
      </c>
      <c r="M87" s="30">
        <f t="shared" si="13"/>
        <v>2180</v>
      </c>
      <c r="N87" s="32">
        <f t="shared" si="14"/>
        <v>170.58823529411765</v>
      </c>
      <c r="O87" s="32">
        <f t="shared" si="15"/>
        <v>149.64862051015095</v>
      </c>
      <c r="P87" s="126">
        <f t="shared" si="16"/>
        <v>153.52112676056336</v>
      </c>
    </row>
    <row r="88" spans="2:16">
      <c r="B88" s="114">
        <v>42</v>
      </c>
      <c r="C88" s="49" t="s">
        <v>168</v>
      </c>
      <c r="D88" s="49" t="s">
        <v>59</v>
      </c>
      <c r="E88" s="50">
        <v>630720</v>
      </c>
      <c r="F88" s="50">
        <v>23145</v>
      </c>
      <c r="G88" s="50">
        <v>2085</v>
      </c>
      <c r="H88" s="50">
        <v>400810</v>
      </c>
      <c r="I88" s="50">
        <v>18272</v>
      </c>
      <c r="J88" s="50">
        <v>1669</v>
      </c>
      <c r="K88" s="31">
        <f t="shared" si="11"/>
        <v>-229910</v>
      </c>
      <c r="L88" s="30">
        <f t="shared" si="12"/>
        <v>-4873</v>
      </c>
      <c r="M88" s="30">
        <f t="shared" si="13"/>
        <v>-416</v>
      </c>
      <c r="N88" s="32">
        <f t="shared" si="14"/>
        <v>-36.451991374936583</v>
      </c>
      <c r="O88" s="32">
        <f t="shared" si="15"/>
        <v>-21.054223374378918</v>
      </c>
      <c r="P88" s="126">
        <f t="shared" si="16"/>
        <v>-19.952038369304557</v>
      </c>
    </row>
    <row r="89" spans="2:16">
      <c r="B89" s="112">
        <v>43</v>
      </c>
      <c r="C89" s="49" t="s">
        <v>119</v>
      </c>
      <c r="D89" s="49" t="s">
        <v>98</v>
      </c>
      <c r="E89" s="50">
        <v>94746</v>
      </c>
      <c r="F89" s="50">
        <v>16618</v>
      </c>
      <c r="G89" s="50">
        <v>2473</v>
      </c>
      <c r="H89" s="50">
        <v>7494</v>
      </c>
      <c r="I89" s="50">
        <v>18254</v>
      </c>
      <c r="J89" s="50">
        <v>3349</v>
      </c>
      <c r="K89" s="31">
        <f t="shared" si="11"/>
        <v>-87252</v>
      </c>
      <c r="L89" s="30">
        <f t="shared" si="12"/>
        <v>1636</v>
      </c>
      <c r="M89" s="30">
        <f t="shared" si="13"/>
        <v>876</v>
      </c>
      <c r="N89" s="32">
        <f t="shared" si="14"/>
        <v>-92.090431258311696</v>
      </c>
      <c r="O89" s="32">
        <f t="shared" si="15"/>
        <v>9.8447466602479246</v>
      </c>
      <c r="P89" s="126">
        <f t="shared" si="16"/>
        <v>35.42256368782855</v>
      </c>
    </row>
    <row r="90" spans="2:16">
      <c r="B90" s="114">
        <v>44</v>
      </c>
      <c r="C90" s="49" t="s">
        <v>124</v>
      </c>
      <c r="D90" s="49" t="s">
        <v>125</v>
      </c>
      <c r="E90" s="50">
        <v>4212</v>
      </c>
      <c r="F90" s="50">
        <v>13178</v>
      </c>
      <c r="G90" s="50">
        <v>6476</v>
      </c>
      <c r="H90" s="50">
        <v>6301</v>
      </c>
      <c r="I90" s="50">
        <v>18010</v>
      </c>
      <c r="J90" s="50">
        <v>9787</v>
      </c>
      <c r="K90" s="31">
        <f t="shared" si="11"/>
        <v>2089</v>
      </c>
      <c r="L90" s="30">
        <f t="shared" si="12"/>
        <v>4832</v>
      </c>
      <c r="M90" s="30">
        <f t="shared" si="13"/>
        <v>3311</v>
      </c>
      <c r="N90" s="32">
        <f t="shared" si="14"/>
        <v>49.596391263057932</v>
      </c>
      <c r="O90" s="32">
        <f t="shared" si="15"/>
        <v>36.66717256032782</v>
      </c>
      <c r="P90" s="126">
        <f t="shared" si="16"/>
        <v>51.127239036442248</v>
      </c>
    </row>
    <row r="91" spans="2:16">
      <c r="B91" s="112">
        <v>45</v>
      </c>
      <c r="C91" s="49" t="s">
        <v>101</v>
      </c>
      <c r="D91" s="49" t="s">
        <v>59</v>
      </c>
      <c r="E91" s="50">
        <v>862164</v>
      </c>
      <c r="F91" s="50">
        <v>56076</v>
      </c>
      <c r="G91" s="50">
        <v>16397</v>
      </c>
      <c r="H91" s="50">
        <v>259530</v>
      </c>
      <c r="I91" s="50">
        <v>17403</v>
      </c>
      <c r="J91" s="50">
        <v>5228</v>
      </c>
      <c r="K91" s="31">
        <f t="shared" si="11"/>
        <v>-602634</v>
      </c>
      <c r="L91" s="30">
        <f t="shared" si="12"/>
        <v>-38673</v>
      </c>
      <c r="M91" s="30">
        <f t="shared" si="13"/>
        <v>-11169</v>
      </c>
      <c r="N91" s="32">
        <f t="shared" si="14"/>
        <v>-69.897838462287922</v>
      </c>
      <c r="O91" s="32">
        <f t="shared" si="15"/>
        <v>-68.965332762679225</v>
      </c>
      <c r="P91" s="126">
        <f t="shared" si="16"/>
        <v>-68.116118802219916</v>
      </c>
    </row>
    <row r="92" spans="2:16">
      <c r="B92" s="114">
        <v>46</v>
      </c>
      <c r="C92" s="49" t="s">
        <v>169</v>
      </c>
      <c r="D92" s="49" t="s">
        <v>59</v>
      </c>
      <c r="E92" s="50">
        <v>5</v>
      </c>
      <c r="F92" s="50">
        <v>3</v>
      </c>
      <c r="G92" s="50">
        <v>1</v>
      </c>
      <c r="H92" s="50">
        <v>31355</v>
      </c>
      <c r="I92" s="50">
        <v>16623</v>
      </c>
      <c r="J92" s="50">
        <v>7803</v>
      </c>
      <c r="K92" s="31">
        <f t="shared" si="11"/>
        <v>31350</v>
      </c>
      <c r="L92" s="30">
        <f t="shared" si="12"/>
        <v>16620</v>
      </c>
      <c r="M92" s="30">
        <f t="shared" si="13"/>
        <v>7802</v>
      </c>
      <c r="N92" s="32">
        <f t="shared" si="14"/>
        <v>627000</v>
      </c>
      <c r="O92" s="32">
        <f t="shared" si="15"/>
        <v>554000</v>
      </c>
      <c r="P92" s="126">
        <f t="shared" si="16"/>
        <v>780200</v>
      </c>
    </row>
    <row r="93" spans="2:16">
      <c r="B93" s="112">
        <v>47</v>
      </c>
      <c r="C93" s="49" t="s">
        <v>111</v>
      </c>
      <c r="D93" s="49" t="s">
        <v>98</v>
      </c>
      <c r="E93" s="50">
        <v>5582</v>
      </c>
      <c r="F93" s="50">
        <v>21843</v>
      </c>
      <c r="G93" s="50">
        <v>4071</v>
      </c>
      <c r="H93" s="50">
        <v>4148</v>
      </c>
      <c r="I93" s="50">
        <v>15968</v>
      </c>
      <c r="J93" s="50">
        <v>3018</v>
      </c>
      <c r="K93" s="31">
        <f t="shared" si="11"/>
        <v>-1434</v>
      </c>
      <c r="L93" s="30">
        <f t="shared" si="12"/>
        <v>-5875</v>
      </c>
      <c r="M93" s="30">
        <f t="shared" si="13"/>
        <v>-1053</v>
      </c>
      <c r="N93" s="32">
        <f t="shared" si="14"/>
        <v>-25.689716947330705</v>
      </c>
      <c r="O93" s="32">
        <f t="shared" si="15"/>
        <v>-26.896488577576338</v>
      </c>
      <c r="P93" s="126">
        <f t="shared" si="16"/>
        <v>-25.865880619012525</v>
      </c>
    </row>
    <row r="94" spans="2:16">
      <c r="B94" s="114">
        <v>48</v>
      </c>
      <c r="C94" s="49" t="s">
        <v>105</v>
      </c>
      <c r="D94" s="49" t="s">
        <v>98</v>
      </c>
      <c r="E94" s="50">
        <v>71</v>
      </c>
      <c r="F94" s="50">
        <v>7565</v>
      </c>
      <c r="G94" s="50">
        <v>76</v>
      </c>
      <c r="H94" s="50">
        <v>1271</v>
      </c>
      <c r="I94" s="50">
        <v>15668</v>
      </c>
      <c r="J94" s="50">
        <v>180</v>
      </c>
      <c r="K94" s="31">
        <f t="shared" si="11"/>
        <v>1200</v>
      </c>
      <c r="L94" s="30">
        <f t="shared" si="12"/>
        <v>8103</v>
      </c>
      <c r="M94" s="30">
        <f t="shared" si="13"/>
        <v>104</v>
      </c>
      <c r="N94" s="32">
        <f t="shared" si="14"/>
        <v>1690.1408450704225</v>
      </c>
      <c r="O94" s="32">
        <f t="shared" si="15"/>
        <v>107.11169861202907</v>
      </c>
      <c r="P94" s="126">
        <f t="shared" si="16"/>
        <v>136.84210526315789</v>
      </c>
    </row>
    <row r="95" spans="2:16">
      <c r="B95" s="112">
        <v>49</v>
      </c>
      <c r="C95" s="49" t="s">
        <v>122</v>
      </c>
      <c r="D95" s="49" t="s">
        <v>59</v>
      </c>
      <c r="E95" s="50">
        <v>122483</v>
      </c>
      <c r="F95" s="50">
        <v>14117</v>
      </c>
      <c r="G95" s="50">
        <v>9074</v>
      </c>
      <c r="H95" s="50">
        <v>157578</v>
      </c>
      <c r="I95" s="50">
        <v>14265</v>
      </c>
      <c r="J95" s="50">
        <v>10569</v>
      </c>
      <c r="K95" s="31">
        <f t="shared" si="11"/>
        <v>35095</v>
      </c>
      <c r="L95" s="30">
        <f t="shared" si="12"/>
        <v>148</v>
      </c>
      <c r="M95" s="30">
        <f t="shared" si="13"/>
        <v>1495</v>
      </c>
      <c r="N95" s="32">
        <f t="shared" si="14"/>
        <v>28.652955920413447</v>
      </c>
      <c r="O95" s="32">
        <f t="shared" si="15"/>
        <v>1.0483813841467733</v>
      </c>
      <c r="P95" s="126">
        <f t="shared" si="16"/>
        <v>16.475644699140403</v>
      </c>
    </row>
    <row r="96" spans="2:16" ht="18" thickBot="1">
      <c r="B96" s="128">
        <v>50</v>
      </c>
      <c r="C96" s="129" t="s">
        <v>170</v>
      </c>
      <c r="D96" s="129" t="s">
        <v>79</v>
      </c>
      <c r="E96" s="130">
        <v>2640</v>
      </c>
      <c r="F96" s="130">
        <v>2345</v>
      </c>
      <c r="G96" s="130">
        <v>587</v>
      </c>
      <c r="H96" s="130">
        <v>6669</v>
      </c>
      <c r="I96" s="130">
        <v>14146</v>
      </c>
      <c r="J96" s="130">
        <v>3995</v>
      </c>
      <c r="K96" s="134">
        <f t="shared" si="11"/>
        <v>4029</v>
      </c>
      <c r="L96" s="135">
        <f t="shared" si="12"/>
        <v>11801</v>
      </c>
      <c r="M96" s="135">
        <f t="shared" si="13"/>
        <v>3408</v>
      </c>
      <c r="N96" s="131">
        <f t="shared" si="14"/>
        <v>152.61363636363637</v>
      </c>
      <c r="O96" s="131">
        <f t="shared" si="15"/>
        <v>503.24093816631131</v>
      </c>
      <c r="P96" s="132">
        <f t="shared" si="16"/>
        <v>580.57921635434411</v>
      </c>
    </row>
    <row r="97" spans="2:16">
      <c r="B97" s="35"/>
      <c r="C97" s="36"/>
      <c r="D97" s="37"/>
      <c r="E97" s="38"/>
      <c r="F97" s="38"/>
      <c r="G97" s="38"/>
      <c r="H97" s="39"/>
      <c r="I97" s="38"/>
      <c r="J97" s="38"/>
      <c r="K97" s="40"/>
      <c r="L97" s="41"/>
      <c r="M97" s="41"/>
      <c r="N97" s="42"/>
      <c r="O97" s="42"/>
      <c r="P97" s="42"/>
    </row>
    <row r="98" spans="2:16">
      <c r="B98" s="43"/>
      <c r="C98"/>
      <c r="D98" s="44"/>
      <c r="E98"/>
      <c r="F98"/>
      <c r="G98"/>
      <c r="H98"/>
      <c r="I98"/>
      <c r="J98"/>
      <c r="K98"/>
      <c r="L98"/>
      <c r="M98"/>
      <c r="N98"/>
      <c r="O98"/>
      <c r="P98"/>
    </row>
    <row r="99" spans="2:16" ht="21.75" thickBot="1">
      <c r="B99" s="173" t="s">
        <v>147</v>
      </c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5"/>
      <c r="P99" s="125"/>
    </row>
    <row r="100" spans="2:16">
      <c r="B100" s="176" t="s">
        <v>45</v>
      </c>
      <c r="C100" s="177" t="s">
        <v>46</v>
      </c>
      <c r="D100" s="178" t="s">
        <v>47</v>
      </c>
      <c r="E100" s="177" t="s">
        <v>155</v>
      </c>
      <c r="F100" s="177"/>
      <c r="G100" s="177"/>
      <c r="H100" s="177" t="s">
        <v>156</v>
      </c>
      <c r="I100" s="177"/>
      <c r="J100" s="177"/>
      <c r="K100" s="177" t="s">
        <v>48</v>
      </c>
      <c r="L100" s="177"/>
      <c r="M100" s="177"/>
      <c r="N100" s="177" t="s">
        <v>49</v>
      </c>
      <c r="O100" s="177"/>
      <c r="P100" s="180"/>
    </row>
    <row r="101" spans="2:16" ht="27.75">
      <c r="B101" s="167"/>
      <c r="C101" s="168"/>
      <c r="D101" s="179"/>
      <c r="E101" s="33" t="s">
        <v>50</v>
      </c>
      <c r="F101" s="33" t="s">
        <v>51</v>
      </c>
      <c r="G101" s="33" t="s">
        <v>52</v>
      </c>
      <c r="H101" s="33" t="s">
        <v>50</v>
      </c>
      <c r="I101" s="33" t="s">
        <v>51</v>
      </c>
      <c r="J101" s="33" t="s">
        <v>52</v>
      </c>
      <c r="K101" s="33" t="s">
        <v>50</v>
      </c>
      <c r="L101" s="33" t="s">
        <v>53</v>
      </c>
      <c r="M101" s="33" t="s">
        <v>54</v>
      </c>
      <c r="N101" s="33" t="s">
        <v>50</v>
      </c>
      <c r="O101" s="33" t="s">
        <v>53</v>
      </c>
      <c r="P101" s="111" t="s">
        <v>54</v>
      </c>
    </row>
    <row r="102" spans="2:16">
      <c r="B102" s="112">
        <v>1</v>
      </c>
      <c r="C102" s="49" t="s">
        <v>55</v>
      </c>
      <c r="D102" s="49" t="s">
        <v>56</v>
      </c>
      <c r="E102" s="50">
        <v>7112</v>
      </c>
      <c r="F102" s="50">
        <v>713357</v>
      </c>
      <c r="G102" s="50">
        <v>285616</v>
      </c>
      <c r="H102" s="50">
        <v>8784</v>
      </c>
      <c r="I102" s="50">
        <v>882220</v>
      </c>
      <c r="J102" s="50">
        <v>362852</v>
      </c>
      <c r="K102" s="30">
        <f>H102-E102</f>
        <v>1672</v>
      </c>
      <c r="L102" s="30">
        <f>I102-F102</f>
        <v>168863</v>
      </c>
      <c r="M102" s="30">
        <f>J102-G102</f>
        <v>77236</v>
      </c>
      <c r="N102" s="32">
        <f>K102/E102*100</f>
        <v>23.509561304836897</v>
      </c>
      <c r="O102" s="32">
        <f>L102/F102*100</f>
        <v>23.671597811474481</v>
      </c>
      <c r="P102" s="126">
        <f>M102/G102*100</f>
        <v>27.041902414430563</v>
      </c>
    </row>
    <row r="103" spans="2:16">
      <c r="B103" s="114">
        <v>2</v>
      </c>
      <c r="C103" s="49" t="s">
        <v>57</v>
      </c>
      <c r="D103" s="49" t="s">
        <v>56</v>
      </c>
      <c r="E103" s="50">
        <v>4576</v>
      </c>
      <c r="F103" s="50">
        <v>442234</v>
      </c>
      <c r="G103" s="50">
        <v>260191</v>
      </c>
      <c r="H103" s="50">
        <v>4476</v>
      </c>
      <c r="I103" s="50">
        <v>428930</v>
      </c>
      <c r="J103" s="50">
        <v>259103</v>
      </c>
      <c r="K103" s="30">
        <f t="shared" ref="K103:M103" si="17">H103-E103</f>
        <v>-100</v>
      </c>
      <c r="L103" s="52">
        <f t="shared" si="17"/>
        <v>-13304</v>
      </c>
      <c r="M103" s="52">
        <f t="shared" si="17"/>
        <v>-1088</v>
      </c>
      <c r="N103" s="32">
        <f t="shared" ref="N103:P103" si="18">K103/E103*100</f>
        <v>-2.1853146853146854</v>
      </c>
      <c r="O103" s="32">
        <f t="shared" si="18"/>
        <v>-3.00836208884889</v>
      </c>
      <c r="P103" s="126">
        <f t="shared" si="18"/>
        <v>-0.4181543558385955</v>
      </c>
    </row>
    <row r="104" spans="2:16">
      <c r="B104" s="112">
        <v>3</v>
      </c>
      <c r="C104" s="49" t="s">
        <v>58</v>
      </c>
      <c r="D104" s="49" t="s">
        <v>59</v>
      </c>
      <c r="E104" s="50">
        <v>3895790</v>
      </c>
      <c r="F104" s="50">
        <v>310509</v>
      </c>
      <c r="G104" s="50">
        <v>57912</v>
      </c>
      <c r="H104" s="50">
        <v>4083200</v>
      </c>
      <c r="I104" s="50">
        <v>418342</v>
      </c>
      <c r="J104" s="50">
        <v>78380</v>
      </c>
      <c r="K104" s="30">
        <f t="shared" ref="K104:K151" si="19">H104-E104</f>
        <v>187410</v>
      </c>
      <c r="L104" s="52">
        <f t="shared" ref="L104:L151" si="20">I104-F104</f>
        <v>107833</v>
      </c>
      <c r="M104" s="52">
        <f t="shared" ref="M104:M151" si="21">J104-G104</f>
        <v>20468</v>
      </c>
      <c r="N104" s="32">
        <f t="shared" ref="N104:N151" si="22">K104/E104*100</f>
        <v>4.8105775721997333</v>
      </c>
      <c r="O104" s="32">
        <f t="shared" ref="O104:O151" si="23">L104/F104*100</f>
        <v>34.727817873233946</v>
      </c>
      <c r="P104" s="126">
        <f t="shared" ref="P104:P151" si="24">M104/G104*100</f>
        <v>35.343279458488738</v>
      </c>
    </row>
    <row r="105" spans="2:16">
      <c r="B105" s="114">
        <v>4</v>
      </c>
      <c r="C105" s="49" t="s">
        <v>61</v>
      </c>
      <c r="D105" s="49" t="s">
        <v>59</v>
      </c>
      <c r="E105" s="50">
        <v>3830730</v>
      </c>
      <c r="F105" s="50">
        <v>202680</v>
      </c>
      <c r="G105" s="50">
        <v>28639</v>
      </c>
      <c r="H105" s="50">
        <v>9093330</v>
      </c>
      <c r="I105" s="50">
        <v>458030</v>
      </c>
      <c r="J105" s="50">
        <v>72512</v>
      </c>
      <c r="K105" s="30">
        <f t="shared" si="19"/>
        <v>5262600</v>
      </c>
      <c r="L105" s="52">
        <f t="shared" si="20"/>
        <v>255350</v>
      </c>
      <c r="M105" s="52">
        <f t="shared" si="21"/>
        <v>43873</v>
      </c>
      <c r="N105" s="32">
        <f t="shared" si="22"/>
        <v>137.37851532214486</v>
      </c>
      <c r="O105" s="32">
        <f t="shared" si="23"/>
        <v>125.98677718571147</v>
      </c>
      <c r="P105" s="126">
        <f t="shared" si="24"/>
        <v>153.19319808652537</v>
      </c>
    </row>
    <row r="106" spans="2:16">
      <c r="B106" s="112">
        <v>5</v>
      </c>
      <c r="C106" s="49" t="s">
        <v>64</v>
      </c>
      <c r="D106" s="49" t="s">
        <v>59</v>
      </c>
      <c r="E106" s="50">
        <v>931680</v>
      </c>
      <c r="F106" s="50">
        <v>72613</v>
      </c>
      <c r="G106" s="50">
        <v>18076</v>
      </c>
      <c r="H106" s="50">
        <v>3393680</v>
      </c>
      <c r="I106" s="50">
        <v>250689</v>
      </c>
      <c r="J106" s="50">
        <v>64080</v>
      </c>
      <c r="K106" s="30">
        <f t="shared" si="19"/>
        <v>2462000</v>
      </c>
      <c r="L106" s="30">
        <f t="shared" si="20"/>
        <v>178076</v>
      </c>
      <c r="M106" s="52">
        <f t="shared" si="21"/>
        <v>46004</v>
      </c>
      <c r="N106" s="32">
        <f t="shared" si="22"/>
        <v>264.2538210544393</v>
      </c>
      <c r="O106" s="32">
        <f t="shared" si="23"/>
        <v>245.2398330877391</v>
      </c>
      <c r="P106" s="126">
        <f t="shared" si="24"/>
        <v>254.50320867448553</v>
      </c>
    </row>
    <row r="107" spans="2:16">
      <c r="B107" s="114">
        <v>6</v>
      </c>
      <c r="C107" s="49" t="s">
        <v>68</v>
      </c>
      <c r="D107" s="49" t="s">
        <v>59</v>
      </c>
      <c r="E107" s="50">
        <v>449000</v>
      </c>
      <c r="F107" s="50">
        <v>58564</v>
      </c>
      <c r="G107" s="50">
        <v>109088</v>
      </c>
      <c r="H107" s="50">
        <v>250000</v>
      </c>
      <c r="I107" s="50">
        <v>33525</v>
      </c>
      <c r="J107" s="50">
        <v>62085</v>
      </c>
      <c r="K107" s="30">
        <f t="shared" si="19"/>
        <v>-199000</v>
      </c>
      <c r="L107" s="52">
        <f t="shared" si="20"/>
        <v>-25039</v>
      </c>
      <c r="M107" s="52">
        <f t="shared" si="21"/>
        <v>-47003</v>
      </c>
      <c r="N107" s="32">
        <f t="shared" si="22"/>
        <v>-44.320712694877507</v>
      </c>
      <c r="O107" s="32">
        <f t="shared" si="23"/>
        <v>-42.754934772215016</v>
      </c>
      <c r="P107" s="126">
        <f t="shared" si="24"/>
        <v>-43.087232326195362</v>
      </c>
    </row>
    <row r="108" spans="2:16">
      <c r="B108" s="112">
        <v>7</v>
      </c>
      <c r="C108" s="49" t="s">
        <v>104</v>
      </c>
      <c r="D108" s="49" t="s">
        <v>98</v>
      </c>
      <c r="E108" s="50">
        <v>202474</v>
      </c>
      <c r="F108" s="50">
        <v>76884</v>
      </c>
      <c r="G108" s="50">
        <v>20397</v>
      </c>
      <c r="H108" s="50">
        <v>385685</v>
      </c>
      <c r="I108" s="50">
        <v>154275</v>
      </c>
      <c r="J108" s="50">
        <v>49754</v>
      </c>
      <c r="K108" s="30">
        <f t="shared" si="19"/>
        <v>183211</v>
      </c>
      <c r="L108" s="52">
        <f t="shared" si="20"/>
        <v>77391</v>
      </c>
      <c r="M108" s="52">
        <f t="shared" si="21"/>
        <v>29357</v>
      </c>
      <c r="N108" s="32">
        <f t="shared" si="22"/>
        <v>90.486185880656279</v>
      </c>
      <c r="O108" s="32">
        <f t="shared" si="23"/>
        <v>100.65943499297643</v>
      </c>
      <c r="P108" s="126">
        <f t="shared" si="24"/>
        <v>143.92802863166153</v>
      </c>
    </row>
    <row r="109" spans="2:16">
      <c r="B109" s="114">
        <v>8</v>
      </c>
      <c r="C109" s="49" t="s">
        <v>60</v>
      </c>
      <c r="D109" s="49" t="s">
        <v>59</v>
      </c>
      <c r="E109" s="50">
        <v>3932123</v>
      </c>
      <c r="F109" s="50">
        <v>426033</v>
      </c>
      <c r="G109" s="50">
        <v>48805</v>
      </c>
      <c r="H109" s="50">
        <v>2524027</v>
      </c>
      <c r="I109" s="50">
        <v>320669</v>
      </c>
      <c r="J109" s="50">
        <v>36849</v>
      </c>
      <c r="K109" s="52">
        <f t="shared" si="19"/>
        <v>-1408096</v>
      </c>
      <c r="L109" s="52">
        <f t="shared" si="20"/>
        <v>-105364</v>
      </c>
      <c r="M109" s="52">
        <f t="shared" si="21"/>
        <v>-11956</v>
      </c>
      <c r="N109" s="32">
        <f t="shared" si="22"/>
        <v>-35.810070030871366</v>
      </c>
      <c r="O109" s="32">
        <f t="shared" si="23"/>
        <v>-24.731417519300148</v>
      </c>
      <c r="P109" s="126">
        <f t="shared" si="24"/>
        <v>-24.497490011269338</v>
      </c>
    </row>
    <row r="110" spans="2:16">
      <c r="B110" s="112">
        <v>9</v>
      </c>
      <c r="C110" s="49" t="s">
        <v>66</v>
      </c>
      <c r="D110" s="49" t="s">
        <v>67</v>
      </c>
      <c r="E110" s="50">
        <v>118253</v>
      </c>
      <c r="F110" s="50">
        <v>56571</v>
      </c>
      <c r="G110" s="50">
        <v>38146</v>
      </c>
      <c r="H110" s="50">
        <v>76129</v>
      </c>
      <c r="I110" s="50">
        <v>43001</v>
      </c>
      <c r="J110" s="50">
        <v>28947</v>
      </c>
      <c r="K110" s="30">
        <f t="shared" si="19"/>
        <v>-42124</v>
      </c>
      <c r="L110" s="30">
        <f t="shared" si="20"/>
        <v>-13570</v>
      </c>
      <c r="M110" s="52">
        <f t="shared" si="21"/>
        <v>-9199</v>
      </c>
      <c r="N110" s="32">
        <f t="shared" si="22"/>
        <v>-35.621929253380465</v>
      </c>
      <c r="O110" s="32">
        <f t="shared" si="23"/>
        <v>-23.987555461278749</v>
      </c>
      <c r="P110" s="126">
        <f t="shared" si="24"/>
        <v>-24.11524144078016</v>
      </c>
    </row>
    <row r="111" spans="2:16">
      <c r="B111" s="114">
        <v>10</v>
      </c>
      <c r="C111" s="49" t="s">
        <v>96</v>
      </c>
      <c r="D111" s="49" t="s">
        <v>59</v>
      </c>
      <c r="E111" s="50">
        <v>1109705</v>
      </c>
      <c r="F111" s="50">
        <v>126300</v>
      </c>
      <c r="G111" s="50">
        <v>12481</v>
      </c>
      <c r="H111" s="50">
        <v>1228102</v>
      </c>
      <c r="I111" s="50">
        <v>138240</v>
      </c>
      <c r="J111" s="50">
        <v>27997</v>
      </c>
      <c r="K111" s="30">
        <f t="shared" si="19"/>
        <v>118397</v>
      </c>
      <c r="L111" s="52">
        <f t="shared" si="20"/>
        <v>11940</v>
      </c>
      <c r="M111" s="52">
        <f t="shared" si="21"/>
        <v>15516</v>
      </c>
      <c r="N111" s="32">
        <f t="shared" si="22"/>
        <v>10.669231912985884</v>
      </c>
      <c r="O111" s="32">
        <f t="shared" si="23"/>
        <v>9.4536817102137771</v>
      </c>
      <c r="P111" s="126">
        <f t="shared" si="24"/>
        <v>124.3169617819085</v>
      </c>
    </row>
    <row r="112" spans="2:16">
      <c r="B112" s="112">
        <v>11</v>
      </c>
      <c r="C112" s="49" t="s">
        <v>110</v>
      </c>
      <c r="D112" s="49" t="s">
        <v>59</v>
      </c>
      <c r="E112" s="50">
        <v>757552</v>
      </c>
      <c r="F112" s="50">
        <v>21266</v>
      </c>
      <c r="G112" s="50">
        <v>14661</v>
      </c>
      <c r="H112" s="50">
        <v>835859</v>
      </c>
      <c r="I112" s="50">
        <v>23476</v>
      </c>
      <c r="J112" s="50">
        <v>16224</v>
      </c>
      <c r="K112" s="30">
        <f t="shared" si="19"/>
        <v>78307</v>
      </c>
      <c r="L112" s="52">
        <f t="shared" si="20"/>
        <v>2210</v>
      </c>
      <c r="M112" s="52">
        <f t="shared" si="21"/>
        <v>1563</v>
      </c>
      <c r="N112" s="32">
        <f t="shared" si="22"/>
        <v>10.336848163558409</v>
      </c>
      <c r="O112" s="32">
        <f t="shared" si="23"/>
        <v>10.392175303301043</v>
      </c>
      <c r="P112" s="126">
        <f t="shared" si="24"/>
        <v>10.660937180274196</v>
      </c>
    </row>
    <row r="113" spans="2:16">
      <c r="B113" s="114">
        <v>12</v>
      </c>
      <c r="C113" s="49" t="s">
        <v>113</v>
      </c>
      <c r="D113" s="49" t="s">
        <v>59</v>
      </c>
      <c r="E113" s="50">
        <v>623908</v>
      </c>
      <c r="F113" s="50">
        <v>21499</v>
      </c>
      <c r="G113" s="50">
        <v>4476</v>
      </c>
      <c r="H113" s="50">
        <v>854502</v>
      </c>
      <c r="I113" s="50">
        <v>70525</v>
      </c>
      <c r="J113" s="50">
        <v>14175</v>
      </c>
      <c r="K113" s="52">
        <f t="shared" si="19"/>
        <v>230594</v>
      </c>
      <c r="L113" s="52">
        <f t="shared" si="20"/>
        <v>49026</v>
      </c>
      <c r="M113" s="52">
        <f t="shared" si="21"/>
        <v>9699</v>
      </c>
      <c r="N113" s="32">
        <f t="shared" si="22"/>
        <v>36.959615840797042</v>
      </c>
      <c r="O113" s="32">
        <f t="shared" si="23"/>
        <v>228.03851341922879</v>
      </c>
      <c r="P113" s="126">
        <f t="shared" si="24"/>
        <v>216.68900804289547</v>
      </c>
    </row>
    <row r="114" spans="2:16">
      <c r="B114" s="112">
        <v>13</v>
      </c>
      <c r="C114" s="49" t="s">
        <v>65</v>
      </c>
      <c r="D114" s="49" t="s">
        <v>59</v>
      </c>
      <c r="E114" s="50">
        <v>4064966</v>
      </c>
      <c r="F114" s="50">
        <v>100462</v>
      </c>
      <c r="G114" s="50">
        <v>24957</v>
      </c>
      <c r="H114" s="50">
        <v>2632002</v>
      </c>
      <c r="I114" s="50">
        <v>64963</v>
      </c>
      <c r="J114" s="50">
        <v>12575</v>
      </c>
      <c r="K114" s="30">
        <f t="shared" si="19"/>
        <v>-1432964</v>
      </c>
      <c r="L114" s="52">
        <f t="shared" si="20"/>
        <v>-35499</v>
      </c>
      <c r="M114" s="52">
        <f t="shared" si="21"/>
        <v>-12382</v>
      </c>
      <c r="N114" s="52">
        <f t="shared" si="22"/>
        <v>-35.251561759680158</v>
      </c>
      <c r="O114" s="52">
        <f t="shared" si="23"/>
        <v>-35.335748840357553</v>
      </c>
      <c r="P114" s="127">
        <f t="shared" si="24"/>
        <v>-49.613334936090077</v>
      </c>
    </row>
    <row r="115" spans="2:16">
      <c r="B115" s="114">
        <v>14</v>
      </c>
      <c r="C115" s="49" t="s">
        <v>100</v>
      </c>
      <c r="D115" s="49" t="s">
        <v>59</v>
      </c>
      <c r="E115" s="50">
        <v>624232</v>
      </c>
      <c r="F115" s="50">
        <v>93069</v>
      </c>
      <c r="G115" s="50">
        <v>18883</v>
      </c>
      <c r="H115" s="50">
        <v>375000</v>
      </c>
      <c r="I115" s="50">
        <v>57092</v>
      </c>
      <c r="J115" s="50">
        <v>11321</v>
      </c>
      <c r="K115" s="52">
        <f t="shared" si="19"/>
        <v>-249232</v>
      </c>
      <c r="L115" s="52">
        <f t="shared" si="20"/>
        <v>-35977</v>
      </c>
      <c r="M115" s="52">
        <f t="shared" si="21"/>
        <v>-7562</v>
      </c>
      <c r="N115" s="52">
        <f t="shared" si="22"/>
        <v>-39.926181291571083</v>
      </c>
      <c r="O115" s="52">
        <f t="shared" si="23"/>
        <v>-38.656265781302046</v>
      </c>
      <c r="P115" s="127">
        <f t="shared" si="24"/>
        <v>-40.046602764391253</v>
      </c>
    </row>
    <row r="116" spans="2:16">
      <c r="B116" s="112">
        <v>15</v>
      </c>
      <c r="C116" s="49" t="s">
        <v>115</v>
      </c>
      <c r="D116" s="49" t="s">
        <v>67</v>
      </c>
      <c r="E116" s="50">
        <v>379622</v>
      </c>
      <c r="F116" s="50">
        <v>26409</v>
      </c>
      <c r="G116" s="50">
        <v>7557</v>
      </c>
      <c r="H116" s="50">
        <v>1153608</v>
      </c>
      <c r="I116" s="50">
        <v>44660</v>
      </c>
      <c r="J116" s="50">
        <v>10994</v>
      </c>
      <c r="K116" s="30">
        <f t="shared" si="19"/>
        <v>773986</v>
      </c>
      <c r="L116" s="52">
        <f t="shared" si="20"/>
        <v>18251</v>
      </c>
      <c r="M116" s="52">
        <f t="shared" si="21"/>
        <v>3437</v>
      </c>
      <c r="N116" s="32">
        <f t="shared" si="22"/>
        <v>203.88333658217908</v>
      </c>
      <c r="O116" s="32">
        <f t="shared" si="23"/>
        <v>69.109015865803329</v>
      </c>
      <c r="P116" s="126">
        <f t="shared" si="24"/>
        <v>45.481010983194395</v>
      </c>
    </row>
    <row r="117" spans="2:16">
      <c r="B117" s="114">
        <v>16</v>
      </c>
      <c r="C117" s="49" t="s">
        <v>62</v>
      </c>
      <c r="D117" s="49" t="s">
        <v>59</v>
      </c>
      <c r="E117" s="50">
        <v>2540120</v>
      </c>
      <c r="F117" s="50">
        <v>203576</v>
      </c>
      <c r="G117" s="50">
        <v>18325</v>
      </c>
      <c r="H117" s="50">
        <v>1632520</v>
      </c>
      <c r="I117" s="50">
        <v>119951</v>
      </c>
      <c r="J117" s="50">
        <v>10849</v>
      </c>
      <c r="K117" s="52">
        <f t="shared" si="19"/>
        <v>-907600</v>
      </c>
      <c r="L117" s="52">
        <f t="shared" si="20"/>
        <v>-83625</v>
      </c>
      <c r="M117" s="52">
        <f t="shared" si="21"/>
        <v>-7476</v>
      </c>
      <c r="N117" s="32">
        <f t="shared" si="22"/>
        <v>-35.730595404941504</v>
      </c>
      <c r="O117" s="32">
        <f t="shared" si="23"/>
        <v>-41.078024914528235</v>
      </c>
      <c r="P117" s="126">
        <f t="shared" si="24"/>
        <v>-40.796725784447474</v>
      </c>
    </row>
    <row r="118" spans="2:16">
      <c r="B118" s="112">
        <v>17</v>
      </c>
      <c r="C118" s="49" t="s">
        <v>108</v>
      </c>
      <c r="D118" s="49" t="s">
        <v>59</v>
      </c>
      <c r="E118" s="50">
        <v>70061</v>
      </c>
      <c r="F118" s="50">
        <v>15482</v>
      </c>
      <c r="G118" s="50">
        <v>7142</v>
      </c>
      <c r="H118" s="50">
        <v>103286</v>
      </c>
      <c r="I118" s="50">
        <v>23555</v>
      </c>
      <c r="J118" s="50">
        <v>10803</v>
      </c>
      <c r="K118" s="30">
        <f t="shared" si="19"/>
        <v>33225</v>
      </c>
      <c r="L118" s="52">
        <f t="shared" si="20"/>
        <v>8073</v>
      </c>
      <c r="M118" s="52">
        <f t="shared" si="21"/>
        <v>3661</v>
      </c>
      <c r="N118" s="32">
        <f t="shared" si="22"/>
        <v>47.422959992006966</v>
      </c>
      <c r="O118" s="32">
        <f t="shared" si="23"/>
        <v>52.144425784782335</v>
      </c>
      <c r="P118" s="126">
        <f t="shared" si="24"/>
        <v>51.260151218146177</v>
      </c>
    </row>
    <row r="119" spans="2:16">
      <c r="B119" s="114">
        <v>18</v>
      </c>
      <c r="C119" s="49" t="s">
        <v>122</v>
      </c>
      <c r="D119" s="49" t="s">
        <v>59</v>
      </c>
      <c r="E119" s="50">
        <v>122483</v>
      </c>
      <c r="F119" s="50">
        <v>14117</v>
      </c>
      <c r="G119" s="50">
        <v>9074</v>
      </c>
      <c r="H119" s="50">
        <v>157578</v>
      </c>
      <c r="I119" s="50">
        <v>14265</v>
      </c>
      <c r="J119" s="50">
        <v>10569</v>
      </c>
      <c r="K119" s="52">
        <f t="shared" si="19"/>
        <v>35095</v>
      </c>
      <c r="L119" s="52">
        <f t="shared" si="20"/>
        <v>148</v>
      </c>
      <c r="M119" s="52">
        <f t="shared" si="21"/>
        <v>1495</v>
      </c>
      <c r="N119" s="32">
        <f t="shared" si="22"/>
        <v>28.652955920413447</v>
      </c>
      <c r="O119" s="32">
        <f t="shared" si="23"/>
        <v>1.0483813841467733</v>
      </c>
      <c r="P119" s="126">
        <f t="shared" si="24"/>
        <v>16.475644699140403</v>
      </c>
    </row>
    <row r="120" spans="2:16">
      <c r="B120" s="112">
        <v>19</v>
      </c>
      <c r="C120" s="49" t="s">
        <v>63</v>
      </c>
      <c r="D120" s="49" t="s">
        <v>59</v>
      </c>
      <c r="E120" s="50">
        <v>3981860</v>
      </c>
      <c r="F120" s="50">
        <v>140767</v>
      </c>
      <c r="G120" s="50">
        <v>7043</v>
      </c>
      <c r="H120" s="50">
        <v>3133325</v>
      </c>
      <c r="I120" s="50">
        <v>133291</v>
      </c>
      <c r="J120" s="50">
        <v>10130</v>
      </c>
      <c r="K120" s="30">
        <f t="shared" si="19"/>
        <v>-848535</v>
      </c>
      <c r="L120" s="52">
        <f t="shared" si="20"/>
        <v>-7476</v>
      </c>
      <c r="M120" s="52">
        <f t="shared" si="21"/>
        <v>3087</v>
      </c>
      <c r="N120" s="32">
        <f t="shared" si="22"/>
        <v>-21.31001592220721</v>
      </c>
      <c r="O120" s="32">
        <f t="shared" si="23"/>
        <v>-5.3109038339951837</v>
      </c>
      <c r="P120" s="126">
        <f t="shared" si="24"/>
        <v>43.830753940082353</v>
      </c>
    </row>
    <row r="121" spans="2:16">
      <c r="B121" s="114">
        <v>20</v>
      </c>
      <c r="C121" s="49" t="s">
        <v>112</v>
      </c>
      <c r="D121" s="49" t="s">
        <v>59</v>
      </c>
      <c r="E121" s="50">
        <v>934447</v>
      </c>
      <c r="F121" s="50">
        <v>39122</v>
      </c>
      <c r="G121" s="50">
        <v>7438</v>
      </c>
      <c r="H121" s="50">
        <v>967169</v>
      </c>
      <c r="I121" s="50">
        <v>40369</v>
      </c>
      <c r="J121" s="50">
        <v>9901</v>
      </c>
      <c r="K121" s="52">
        <f t="shared" si="19"/>
        <v>32722</v>
      </c>
      <c r="L121" s="30">
        <f t="shared" si="20"/>
        <v>1247</v>
      </c>
      <c r="M121" s="52">
        <f t="shared" si="21"/>
        <v>2463</v>
      </c>
      <c r="N121" s="32">
        <f t="shared" si="22"/>
        <v>3.5017502330255219</v>
      </c>
      <c r="O121" s="32">
        <f t="shared" si="23"/>
        <v>3.1874648535350958</v>
      </c>
      <c r="P121" s="126">
        <f t="shared" si="24"/>
        <v>33.113740252756116</v>
      </c>
    </row>
    <row r="122" spans="2:16">
      <c r="B122" s="112">
        <v>21</v>
      </c>
      <c r="C122" s="49" t="s">
        <v>99</v>
      </c>
      <c r="D122" s="49" t="s">
        <v>59</v>
      </c>
      <c r="E122" s="50">
        <v>1255796</v>
      </c>
      <c r="F122" s="50">
        <v>113229</v>
      </c>
      <c r="G122" s="50">
        <v>21710</v>
      </c>
      <c r="H122" s="50">
        <v>523796</v>
      </c>
      <c r="I122" s="50">
        <v>51554</v>
      </c>
      <c r="J122" s="50">
        <v>9880</v>
      </c>
      <c r="K122" s="30">
        <f t="shared" si="19"/>
        <v>-732000</v>
      </c>
      <c r="L122" s="30">
        <f t="shared" si="20"/>
        <v>-61675</v>
      </c>
      <c r="M122" s="52">
        <f t="shared" si="21"/>
        <v>-11830</v>
      </c>
      <c r="N122" s="32">
        <f t="shared" si="22"/>
        <v>-58.289722216028714</v>
      </c>
      <c r="O122" s="32">
        <f t="shared" si="23"/>
        <v>-54.469261408296468</v>
      </c>
      <c r="P122" s="126">
        <f t="shared" si="24"/>
        <v>-54.491017964071851</v>
      </c>
    </row>
    <row r="123" spans="2:16">
      <c r="B123" s="114">
        <v>22</v>
      </c>
      <c r="C123" s="49" t="s">
        <v>102</v>
      </c>
      <c r="D123" s="49" t="s">
        <v>56</v>
      </c>
      <c r="E123" s="50">
        <v>460</v>
      </c>
      <c r="F123" s="50">
        <v>43641</v>
      </c>
      <c r="G123" s="50">
        <v>6766</v>
      </c>
      <c r="H123" s="50">
        <v>652</v>
      </c>
      <c r="I123" s="50">
        <v>63751</v>
      </c>
      <c r="J123" s="50">
        <v>9840</v>
      </c>
      <c r="K123" s="30">
        <f t="shared" si="19"/>
        <v>192</v>
      </c>
      <c r="L123" s="30">
        <f t="shared" si="20"/>
        <v>20110</v>
      </c>
      <c r="M123" s="52">
        <f t="shared" si="21"/>
        <v>3074</v>
      </c>
      <c r="N123" s="32">
        <f t="shared" si="22"/>
        <v>41.739130434782609</v>
      </c>
      <c r="O123" s="32">
        <f t="shared" si="23"/>
        <v>46.080520611351709</v>
      </c>
      <c r="P123" s="126">
        <f t="shared" si="24"/>
        <v>45.433047590895654</v>
      </c>
    </row>
    <row r="124" spans="2:16">
      <c r="B124" s="112">
        <v>23</v>
      </c>
      <c r="C124" s="49" t="s">
        <v>124</v>
      </c>
      <c r="D124" s="49" t="s">
        <v>125</v>
      </c>
      <c r="E124" s="50">
        <v>4212</v>
      </c>
      <c r="F124" s="50">
        <v>13178</v>
      </c>
      <c r="G124" s="50">
        <v>6476</v>
      </c>
      <c r="H124" s="50">
        <v>6301</v>
      </c>
      <c r="I124" s="50">
        <v>18010</v>
      </c>
      <c r="J124" s="50">
        <v>9787</v>
      </c>
      <c r="K124" s="30">
        <f t="shared" si="19"/>
        <v>2089</v>
      </c>
      <c r="L124" s="52">
        <f t="shared" si="20"/>
        <v>4832</v>
      </c>
      <c r="M124" s="52">
        <f t="shared" si="21"/>
        <v>3311</v>
      </c>
      <c r="N124" s="32">
        <f t="shared" si="22"/>
        <v>49.596391263057932</v>
      </c>
      <c r="O124" s="32">
        <f t="shared" si="23"/>
        <v>36.66717256032782</v>
      </c>
      <c r="P124" s="126">
        <f t="shared" si="24"/>
        <v>51.127239036442248</v>
      </c>
    </row>
    <row r="125" spans="2:16">
      <c r="B125" s="114">
        <v>24</v>
      </c>
      <c r="C125" s="49" t="s">
        <v>121</v>
      </c>
      <c r="D125" s="49" t="s">
        <v>59</v>
      </c>
      <c r="E125" s="50">
        <v>90704</v>
      </c>
      <c r="F125" s="50">
        <v>11445</v>
      </c>
      <c r="G125" s="50">
        <v>4095</v>
      </c>
      <c r="H125" s="50">
        <v>165421</v>
      </c>
      <c r="I125" s="50">
        <v>23614</v>
      </c>
      <c r="J125" s="50">
        <v>8243</v>
      </c>
      <c r="K125" s="30">
        <f t="shared" si="19"/>
        <v>74717</v>
      </c>
      <c r="L125" s="52">
        <f t="shared" si="20"/>
        <v>12169</v>
      </c>
      <c r="M125" s="52">
        <f t="shared" si="21"/>
        <v>4148</v>
      </c>
      <c r="N125" s="32">
        <f t="shared" si="22"/>
        <v>82.374536955371312</v>
      </c>
      <c r="O125" s="32">
        <f t="shared" si="23"/>
        <v>106.32590650939275</v>
      </c>
      <c r="P125" s="126">
        <f t="shared" si="24"/>
        <v>101.29426129426129</v>
      </c>
    </row>
    <row r="126" spans="2:16">
      <c r="B126" s="112">
        <v>25</v>
      </c>
      <c r="C126" s="49" t="s">
        <v>169</v>
      </c>
      <c r="D126" s="49" t="s">
        <v>59</v>
      </c>
      <c r="E126" s="50">
        <v>5</v>
      </c>
      <c r="F126" s="50">
        <v>3</v>
      </c>
      <c r="G126" s="50">
        <v>1</v>
      </c>
      <c r="H126" s="50">
        <v>31355</v>
      </c>
      <c r="I126" s="50">
        <v>16623</v>
      </c>
      <c r="J126" s="50">
        <v>7803</v>
      </c>
      <c r="K126" s="30">
        <f t="shared" si="19"/>
        <v>31350</v>
      </c>
      <c r="L126" s="52">
        <f t="shared" si="20"/>
        <v>16620</v>
      </c>
      <c r="M126" s="52">
        <f t="shared" si="21"/>
        <v>7802</v>
      </c>
      <c r="N126" s="32">
        <f t="shared" si="22"/>
        <v>627000</v>
      </c>
      <c r="O126" s="32">
        <f t="shared" si="23"/>
        <v>554000</v>
      </c>
      <c r="P126" s="126">
        <f t="shared" si="24"/>
        <v>780200</v>
      </c>
    </row>
    <row r="127" spans="2:16">
      <c r="B127" s="114">
        <v>26</v>
      </c>
      <c r="C127" s="49" t="s">
        <v>116</v>
      </c>
      <c r="D127" s="49" t="s">
        <v>67</v>
      </c>
      <c r="E127" s="50">
        <v>305509</v>
      </c>
      <c r="F127" s="50">
        <v>25663</v>
      </c>
      <c r="G127" s="50">
        <v>8131</v>
      </c>
      <c r="H127" s="50">
        <v>223934</v>
      </c>
      <c r="I127" s="50">
        <v>22823</v>
      </c>
      <c r="J127" s="50">
        <v>7194</v>
      </c>
      <c r="K127" s="30">
        <f t="shared" si="19"/>
        <v>-81575</v>
      </c>
      <c r="L127" s="52">
        <f t="shared" si="20"/>
        <v>-2840</v>
      </c>
      <c r="M127" s="52">
        <f t="shared" si="21"/>
        <v>-937</v>
      </c>
      <c r="N127" s="32">
        <f t="shared" si="22"/>
        <v>-26.701341040689474</v>
      </c>
      <c r="O127" s="32">
        <f t="shared" si="23"/>
        <v>-11.066515995791606</v>
      </c>
      <c r="P127" s="126">
        <f t="shared" si="24"/>
        <v>-11.523797810847375</v>
      </c>
    </row>
    <row r="128" spans="2:16">
      <c r="B128" s="112">
        <v>27</v>
      </c>
      <c r="C128" s="49" t="s">
        <v>109</v>
      </c>
      <c r="D128" s="49" t="s">
        <v>59</v>
      </c>
      <c r="E128" s="50">
        <v>63529</v>
      </c>
      <c r="F128" s="50">
        <v>13248</v>
      </c>
      <c r="G128" s="50">
        <v>3220</v>
      </c>
      <c r="H128" s="50">
        <v>159534</v>
      </c>
      <c r="I128" s="50">
        <v>28729</v>
      </c>
      <c r="J128" s="50">
        <v>6945</v>
      </c>
      <c r="K128" s="30">
        <f t="shared" si="19"/>
        <v>96005</v>
      </c>
      <c r="L128" s="52">
        <f t="shared" si="20"/>
        <v>15481</v>
      </c>
      <c r="M128" s="52">
        <f t="shared" si="21"/>
        <v>3725</v>
      </c>
      <c r="N128" s="32">
        <f t="shared" si="22"/>
        <v>151.11996096270994</v>
      </c>
      <c r="O128" s="32">
        <f t="shared" si="23"/>
        <v>116.85537439613528</v>
      </c>
      <c r="P128" s="126">
        <f t="shared" si="24"/>
        <v>115.6832298136646</v>
      </c>
    </row>
    <row r="129" spans="2:16">
      <c r="B129" s="114">
        <v>28</v>
      </c>
      <c r="C129" s="49" t="s">
        <v>126</v>
      </c>
      <c r="D129" s="49" t="s">
        <v>67</v>
      </c>
      <c r="E129" s="50">
        <v>16367</v>
      </c>
      <c r="F129" s="50">
        <v>10541</v>
      </c>
      <c r="G129" s="50">
        <v>5717</v>
      </c>
      <c r="H129" s="50">
        <v>14490</v>
      </c>
      <c r="I129" s="50">
        <v>12466</v>
      </c>
      <c r="J129" s="50">
        <v>6782</v>
      </c>
      <c r="K129" s="52">
        <f t="shared" si="19"/>
        <v>-1877</v>
      </c>
      <c r="L129" s="52">
        <f t="shared" si="20"/>
        <v>1925</v>
      </c>
      <c r="M129" s="52">
        <f t="shared" si="21"/>
        <v>1065</v>
      </c>
      <c r="N129" s="32">
        <f t="shared" si="22"/>
        <v>-11.468198203702572</v>
      </c>
      <c r="O129" s="32">
        <f t="shared" si="23"/>
        <v>18.26202447585618</v>
      </c>
      <c r="P129" s="126">
        <f t="shared" si="24"/>
        <v>18.628651390589472</v>
      </c>
    </row>
    <row r="130" spans="2:16">
      <c r="B130" s="112">
        <v>29</v>
      </c>
      <c r="C130" s="49" t="s">
        <v>117</v>
      </c>
      <c r="D130" s="49" t="s">
        <v>59</v>
      </c>
      <c r="E130" s="50">
        <v>301150</v>
      </c>
      <c r="F130" s="50">
        <v>39176</v>
      </c>
      <c r="G130" s="50">
        <v>2640</v>
      </c>
      <c r="H130" s="50">
        <v>248001</v>
      </c>
      <c r="I130" s="50">
        <v>54324</v>
      </c>
      <c r="J130" s="50">
        <v>6330</v>
      </c>
      <c r="K130" s="52">
        <f t="shared" si="19"/>
        <v>-53149</v>
      </c>
      <c r="L130" s="52">
        <f t="shared" si="20"/>
        <v>15148</v>
      </c>
      <c r="M130" s="52">
        <f t="shared" si="21"/>
        <v>3690</v>
      </c>
      <c r="N130" s="32">
        <f t="shared" si="22"/>
        <v>-17.648680059770879</v>
      </c>
      <c r="O130" s="32">
        <f t="shared" si="23"/>
        <v>38.666530528895244</v>
      </c>
      <c r="P130" s="126">
        <f t="shared" si="24"/>
        <v>139.77272727272728</v>
      </c>
    </row>
    <row r="131" spans="2:16">
      <c r="B131" s="114">
        <v>30</v>
      </c>
      <c r="C131" s="49" t="s">
        <v>120</v>
      </c>
      <c r="D131" s="49" t="s">
        <v>59</v>
      </c>
      <c r="E131" s="50">
        <v>3229340</v>
      </c>
      <c r="F131" s="50">
        <v>24508</v>
      </c>
      <c r="G131" s="50">
        <v>4513</v>
      </c>
      <c r="H131" s="50">
        <v>3963880</v>
      </c>
      <c r="I131" s="50">
        <v>31801</v>
      </c>
      <c r="J131" s="50">
        <v>6114</v>
      </c>
      <c r="K131" s="52">
        <f t="shared" si="19"/>
        <v>734540</v>
      </c>
      <c r="L131" s="30">
        <f t="shared" si="20"/>
        <v>7293</v>
      </c>
      <c r="M131" s="52">
        <f t="shared" si="21"/>
        <v>1601</v>
      </c>
      <c r="N131" s="32">
        <f t="shared" si="22"/>
        <v>22.745824224144872</v>
      </c>
      <c r="O131" s="32">
        <f t="shared" si="23"/>
        <v>29.75763016157989</v>
      </c>
      <c r="P131" s="126">
        <f t="shared" si="24"/>
        <v>35.475293596277417</v>
      </c>
    </row>
    <row r="132" spans="2:16">
      <c r="B132" s="112">
        <v>31</v>
      </c>
      <c r="C132" s="49" t="s">
        <v>127</v>
      </c>
      <c r="D132" s="49" t="s">
        <v>59</v>
      </c>
      <c r="E132" s="50">
        <v>174034</v>
      </c>
      <c r="F132" s="50">
        <v>23246</v>
      </c>
      <c r="G132" s="50">
        <v>6920</v>
      </c>
      <c r="H132" s="50">
        <v>161720</v>
      </c>
      <c r="I132" s="50">
        <v>19975</v>
      </c>
      <c r="J132" s="50">
        <v>5999</v>
      </c>
      <c r="K132" s="30">
        <f t="shared" si="19"/>
        <v>-12314</v>
      </c>
      <c r="L132" s="30">
        <f t="shared" si="20"/>
        <v>-3271</v>
      </c>
      <c r="M132" s="52">
        <f t="shared" si="21"/>
        <v>-921</v>
      </c>
      <c r="N132" s="32">
        <f t="shared" si="22"/>
        <v>-7.0756289000999812</v>
      </c>
      <c r="O132" s="32">
        <f t="shared" si="23"/>
        <v>-14.07123806246236</v>
      </c>
      <c r="P132" s="126">
        <f t="shared" si="24"/>
        <v>-13.309248554913294</v>
      </c>
    </row>
    <row r="133" spans="2:16">
      <c r="B133" s="114">
        <v>32</v>
      </c>
      <c r="C133" s="49" t="s">
        <v>162</v>
      </c>
      <c r="D133" s="49" t="s">
        <v>59</v>
      </c>
      <c r="E133" s="50">
        <v>6498</v>
      </c>
      <c r="F133" s="50">
        <v>7790</v>
      </c>
      <c r="G133" s="50">
        <v>1431</v>
      </c>
      <c r="H133" s="50">
        <v>24352</v>
      </c>
      <c r="I133" s="50">
        <v>31361</v>
      </c>
      <c r="J133" s="50">
        <v>5851</v>
      </c>
      <c r="K133" s="30">
        <f t="shared" si="19"/>
        <v>17854</v>
      </c>
      <c r="L133" s="52">
        <f t="shared" si="20"/>
        <v>23571</v>
      </c>
      <c r="M133" s="52">
        <f t="shared" si="21"/>
        <v>4420</v>
      </c>
      <c r="N133" s="32">
        <f t="shared" si="22"/>
        <v>274.76146506617425</v>
      </c>
      <c r="O133" s="32">
        <f t="shared" si="23"/>
        <v>302.58023106546858</v>
      </c>
      <c r="P133" s="126">
        <f t="shared" si="24"/>
        <v>308.87491264849751</v>
      </c>
    </row>
    <row r="134" spans="2:16">
      <c r="B134" s="112">
        <v>33</v>
      </c>
      <c r="C134" s="49" t="s">
        <v>123</v>
      </c>
      <c r="D134" s="49" t="s">
        <v>98</v>
      </c>
      <c r="E134" s="50">
        <v>1588</v>
      </c>
      <c r="F134" s="50">
        <v>12061</v>
      </c>
      <c r="G134" s="50">
        <v>5132</v>
      </c>
      <c r="H134" s="50">
        <v>2021</v>
      </c>
      <c r="I134" s="50">
        <v>13229</v>
      </c>
      <c r="J134" s="50">
        <v>5715</v>
      </c>
      <c r="K134" s="30">
        <f t="shared" si="19"/>
        <v>433</v>
      </c>
      <c r="L134" s="30">
        <f t="shared" si="20"/>
        <v>1168</v>
      </c>
      <c r="M134" s="52">
        <f t="shared" si="21"/>
        <v>583</v>
      </c>
      <c r="N134" s="32">
        <f t="shared" si="22"/>
        <v>27.267002518891687</v>
      </c>
      <c r="O134" s="32">
        <f t="shared" si="23"/>
        <v>9.6841057955393417</v>
      </c>
      <c r="P134" s="126">
        <f t="shared" si="24"/>
        <v>11.360093530787218</v>
      </c>
    </row>
    <row r="135" spans="2:16">
      <c r="B135" s="114">
        <v>34</v>
      </c>
      <c r="C135" s="49" t="s">
        <v>171</v>
      </c>
      <c r="D135" s="49" t="s">
        <v>98</v>
      </c>
      <c r="E135" s="50">
        <v>0.1</v>
      </c>
      <c r="F135" s="50">
        <v>0.1</v>
      </c>
      <c r="G135" s="50">
        <v>0.1</v>
      </c>
      <c r="H135" s="50">
        <v>20</v>
      </c>
      <c r="I135" s="50">
        <v>4126</v>
      </c>
      <c r="J135" s="50">
        <v>5573</v>
      </c>
      <c r="K135" s="52">
        <f t="shared" si="19"/>
        <v>19.899999999999999</v>
      </c>
      <c r="L135" s="30">
        <f t="shared" si="20"/>
        <v>4125.8999999999996</v>
      </c>
      <c r="M135" s="52">
        <f t="shared" si="21"/>
        <v>5572.9</v>
      </c>
      <c r="N135" s="32">
        <f t="shared" si="22"/>
        <v>19899.999999999996</v>
      </c>
      <c r="O135" s="32">
        <f t="shared" si="23"/>
        <v>4125899.9999999991</v>
      </c>
      <c r="P135" s="126">
        <f t="shared" si="24"/>
        <v>5572899.9999999991</v>
      </c>
    </row>
    <row r="136" spans="2:16">
      <c r="B136" s="112">
        <v>35</v>
      </c>
      <c r="C136" s="49" t="s">
        <v>114</v>
      </c>
      <c r="D136" s="49" t="s">
        <v>98</v>
      </c>
      <c r="E136" s="50">
        <v>11</v>
      </c>
      <c r="F136" s="50">
        <v>11841</v>
      </c>
      <c r="G136" s="50">
        <v>2175</v>
      </c>
      <c r="H136" s="50">
        <v>27</v>
      </c>
      <c r="I136" s="50">
        <v>29236</v>
      </c>
      <c r="J136" s="50">
        <v>5464</v>
      </c>
      <c r="K136" s="52">
        <f t="shared" si="19"/>
        <v>16</v>
      </c>
      <c r="L136" s="52">
        <f t="shared" si="20"/>
        <v>17395</v>
      </c>
      <c r="M136" s="52">
        <f t="shared" si="21"/>
        <v>3289</v>
      </c>
      <c r="N136" s="32">
        <f t="shared" si="22"/>
        <v>145.45454545454547</v>
      </c>
      <c r="O136" s="32">
        <f t="shared" si="23"/>
        <v>146.90482222785238</v>
      </c>
      <c r="P136" s="126">
        <f t="shared" si="24"/>
        <v>151.2183908045977</v>
      </c>
    </row>
    <row r="137" spans="2:16">
      <c r="B137" s="114">
        <v>36</v>
      </c>
      <c r="C137" s="49" t="s">
        <v>164</v>
      </c>
      <c r="D137" s="49" t="s">
        <v>59</v>
      </c>
      <c r="E137" s="50">
        <v>548</v>
      </c>
      <c r="F137" s="50">
        <v>61</v>
      </c>
      <c r="G137" s="50">
        <v>15</v>
      </c>
      <c r="H137" s="50">
        <v>22978</v>
      </c>
      <c r="I137" s="50">
        <v>22233</v>
      </c>
      <c r="J137" s="50">
        <v>5408</v>
      </c>
      <c r="K137" s="52">
        <f t="shared" si="19"/>
        <v>22430</v>
      </c>
      <c r="L137" s="30">
        <f t="shared" si="20"/>
        <v>22172</v>
      </c>
      <c r="M137" s="52">
        <f t="shared" si="21"/>
        <v>5393</v>
      </c>
      <c r="N137" s="32">
        <f t="shared" si="22"/>
        <v>4093.0656934306571</v>
      </c>
      <c r="O137" s="32">
        <f t="shared" si="23"/>
        <v>36347.540983606559</v>
      </c>
      <c r="P137" s="126">
        <f t="shared" si="24"/>
        <v>35953.333333333336</v>
      </c>
    </row>
    <row r="138" spans="2:16">
      <c r="B138" s="112">
        <v>37</v>
      </c>
      <c r="C138" s="49" t="s">
        <v>163</v>
      </c>
      <c r="D138" s="49" t="s">
        <v>59</v>
      </c>
      <c r="E138" s="50">
        <v>0.1</v>
      </c>
      <c r="F138" s="50">
        <v>0.1</v>
      </c>
      <c r="G138" s="50">
        <v>0.1</v>
      </c>
      <c r="H138" s="50">
        <v>3713304</v>
      </c>
      <c r="I138" s="50">
        <v>25701</v>
      </c>
      <c r="J138" s="50">
        <v>5233</v>
      </c>
      <c r="K138" s="30">
        <f t="shared" si="19"/>
        <v>3713303.9</v>
      </c>
      <c r="L138" s="52">
        <f t="shared" si="20"/>
        <v>25700.9</v>
      </c>
      <c r="M138" s="52">
        <f t="shared" si="21"/>
        <v>5232.8999999999996</v>
      </c>
      <c r="N138" s="32">
        <f t="shared" si="22"/>
        <v>3713303900</v>
      </c>
      <c r="O138" s="32">
        <f t="shared" si="23"/>
        <v>25700900</v>
      </c>
      <c r="P138" s="126">
        <f t="shared" si="24"/>
        <v>5232899.9999999991</v>
      </c>
    </row>
    <row r="139" spans="2:16">
      <c r="B139" s="114">
        <v>38</v>
      </c>
      <c r="C139" s="49" t="s">
        <v>101</v>
      </c>
      <c r="D139" s="49" t="s">
        <v>59</v>
      </c>
      <c r="E139" s="50">
        <v>862164</v>
      </c>
      <c r="F139" s="50">
        <v>56076</v>
      </c>
      <c r="G139" s="50">
        <v>16397</v>
      </c>
      <c r="H139" s="50">
        <v>259530</v>
      </c>
      <c r="I139" s="50">
        <v>17403</v>
      </c>
      <c r="J139" s="50">
        <v>5228</v>
      </c>
      <c r="K139" s="52">
        <f t="shared" si="19"/>
        <v>-602634</v>
      </c>
      <c r="L139" s="52">
        <f t="shared" si="20"/>
        <v>-38673</v>
      </c>
      <c r="M139" s="52">
        <f t="shared" si="21"/>
        <v>-11169</v>
      </c>
      <c r="N139" s="32">
        <f t="shared" si="22"/>
        <v>-69.897838462287922</v>
      </c>
      <c r="O139" s="32">
        <f t="shared" si="23"/>
        <v>-68.965332762679225</v>
      </c>
      <c r="P139" s="126">
        <f t="shared" si="24"/>
        <v>-68.116118802219916</v>
      </c>
    </row>
    <row r="140" spans="2:16">
      <c r="B140" s="112">
        <v>39</v>
      </c>
      <c r="C140" s="49" t="s">
        <v>172</v>
      </c>
      <c r="D140" s="49" t="s">
        <v>59</v>
      </c>
      <c r="E140" s="50">
        <v>483</v>
      </c>
      <c r="F140" s="50">
        <v>203</v>
      </c>
      <c r="G140" s="50">
        <v>129</v>
      </c>
      <c r="H140" s="50">
        <v>3464</v>
      </c>
      <c r="I140" s="50">
        <v>8685</v>
      </c>
      <c r="J140" s="50">
        <v>4298</v>
      </c>
      <c r="K140" s="52">
        <f t="shared" si="19"/>
        <v>2981</v>
      </c>
      <c r="L140" s="52">
        <f t="shared" si="20"/>
        <v>8482</v>
      </c>
      <c r="M140" s="52">
        <f t="shared" si="21"/>
        <v>4169</v>
      </c>
      <c r="N140" s="32">
        <f t="shared" si="22"/>
        <v>617.18426501035196</v>
      </c>
      <c r="O140" s="32">
        <f t="shared" si="23"/>
        <v>4178.3251231527092</v>
      </c>
      <c r="P140" s="126">
        <f t="shared" si="24"/>
        <v>3231.7829457364342</v>
      </c>
    </row>
    <row r="141" spans="2:16">
      <c r="B141" s="114">
        <v>40</v>
      </c>
      <c r="C141" s="49" t="s">
        <v>170</v>
      </c>
      <c r="D141" s="49" t="s">
        <v>79</v>
      </c>
      <c r="E141" s="50">
        <v>2640</v>
      </c>
      <c r="F141" s="50">
        <v>2345</v>
      </c>
      <c r="G141" s="50">
        <v>587</v>
      </c>
      <c r="H141" s="50">
        <v>6669</v>
      </c>
      <c r="I141" s="50">
        <v>14146</v>
      </c>
      <c r="J141" s="50">
        <v>3995</v>
      </c>
      <c r="K141" s="30">
        <f t="shared" si="19"/>
        <v>4029</v>
      </c>
      <c r="L141" s="52">
        <f t="shared" si="20"/>
        <v>11801</v>
      </c>
      <c r="M141" s="52">
        <f t="shared" si="21"/>
        <v>3408</v>
      </c>
      <c r="N141" s="32">
        <f t="shared" si="22"/>
        <v>152.61363636363637</v>
      </c>
      <c r="O141" s="32">
        <f t="shared" si="23"/>
        <v>503.24093816631131</v>
      </c>
      <c r="P141" s="126">
        <f t="shared" si="24"/>
        <v>580.57921635434411</v>
      </c>
    </row>
    <row r="142" spans="2:16">
      <c r="B142" s="112">
        <v>41</v>
      </c>
      <c r="C142" s="49" t="s">
        <v>173</v>
      </c>
      <c r="D142" s="49" t="s">
        <v>59</v>
      </c>
      <c r="E142" s="50">
        <v>22171</v>
      </c>
      <c r="F142" s="50">
        <v>10452</v>
      </c>
      <c r="G142" s="50">
        <v>2317</v>
      </c>
      <c r="H142" s="50">
        <v>28451</v>
      </c>
      <c r="I142" s="50">
        <v>13811</v>
      </c>
      <c r="J142" s="50">
        <v>3681</v>
      </c>
      <c r="K142" s="52">
        <f t="shared" si="19"/>
        <v>6280</v>
      </c>
      <c r="L142" s="52">
        <f t="shared" si="20"/>
        <v>3359</v>
      </c>
      <c r="M142" s="52">
        <f t="shared" si="21"/>
        <v>1364</v>
      </c>
      <c r="N142" s="32">
        <f t="shared" si="22"/>
        <v>28.325289792972804</v>
      </c>
      <c r="O142" s="32">
        <f t="shared" si="23"/>
        <v>32.137389973210865</v>
      </c>
      <c r="P142" s="126">
        <f t="shared" si="24"/>
        <v>58.869227449287877</v>
      </c>
    </row>
    <row r="143" spans="2:16">
      <c r="B143" s="114">
        <v>42</v>
      </c>
      <c r="C143" s="49" t="s">
        <v>174</v>
      </c>
      <c r="D143" s="49" t="s">
        <v>79</v>
      </c>
      <c r="E143" s="50">
        <v>16783</v>
      </c>
      <c r="F143" s="50">
        <v>3602</v>
      </c>
      <c r="G143" s="50">
        <v>1673</v>
      </c>
      <c r="H143" s="50">
        <v>34254</v>
      </c>
      <c r="I143" s="50">
        <v>7580</v>
      </c>
      <c r="J143" s="50">
        <v>3645</v>
      </c>
      <c r="K143" s="30">
        <f t="shared" si="19"/>
        <v>17471</v>
      </c>
      <c r="L143" s="30">
        <f t="shared" si="20"/>
        <v>3978</v>
      </c>
      <c r="M143" s="52">
        <f t="shared" si="21"/>
        <v>1972</v>
      </c>
      <c r="N143" s="32">
        <f t="shared" si="22"/>
        <v>104.09938628373949</v>
      </c>
      <c r="O143" s="32">
        <f t="shared" si="23"/>
        <v>110.43864519711271</v>
      </c>
      <c r="P143" s="126">
        <f t="shared" si="24"/>
        <v>117.8720860729229</v>
      </c>
    </row>
    <row r="144" spans="2:16">
      <c r="B144" s="112">
        <v>43</v>
      </c>
      <c r="C144" s="49" t="s">
        <v>167</v>
      </c>
      <c r="D144" s="49" t="s">
        <v>59</v>
      </c>
      <c r="E144" s="50">
        <v>153000</v>
      </c>
      <c r="F144" s="50">
        <v>7684</v>
      </c>
      <c r="G144" s="50">
        <v>1420</v>
      </c>
      <c r="H144" s="50">
        <v>414000</v>
      </c>
      <c r="I144" s="50">
        <v>19183</v>
      </c>
      <c r="J144" s="50">
        <v>3600</v>
      </c>
      <c r="K144" s="30">
        <f t="shared" si="19"/>
        <v>261000</v>
      </c>
      <c r="L144" s="52">
        <f t="shared" si="20"/>
        <v>11499</v>
      </c>
      <c r="M144" s="52">
        <f t="shared" si="21"/>
        <v>2180</v>
      </c>
      <c r="N144" s="32">
        <f t="shared" si="22"/>
        <v>170.58823529411765</v>
      </c>
      <c r="O144" s="32">
        <f t="shared" si="23"/>
        <v>149.64862051015095</v>
      </c>
      <c r="P144" s="126">
        <f t="shared" si="24"/>
        <v>153.52112676056336</v>
      </c>
    </row>
    <row r="145" spans="2:16">
      <c r="B145" s="114">
        <v>44</v>
      </c>
      <c r="C145" s="49" t="s">
        <v>128</v>
      </c>
      <c r="D145" s="49" t="s">
        <v>98</v>
      </c>
      <c r="E145" s="50">
        <v>663</v>
      </c>
      <c r="F145" s="50">
        <v>10810</v>
      </c>
      <c r="G145" s="50">
        <v>3766</v>
      </c>
      <c r="H145" s="50">
        <v>575</v>
      </c>
      <c r="I145" s="50">
        <v>9882</v>
      </c>
      <c r="J145" s="50">
        <v>3539</v>
      </c>
      <c r="K145" s="30">
        <f t="shared" si="19"/>
        <v>-88</v>
      </c>
      <c r="L145" s="52">
        <f t="shared" si="20"/>
        <v>-928</v>
      </c>
      <c r="M145" s="52">
        <f t="shared" si="21"/>
        <v>-227</v>
      </c>
      <c r="N145" s="32">
        <f t="shared" si="22"/>
        <v>-13.273001508295627</v>
      </c>
      <c r="O145" s="32">
        <f t="shared" si="23"/>
        <v>-8.5846438482886214</v>
      </c>
      <c r="P145" s="126">
        <f t="shared" si="24"/>
        <v>-6.0276155071694104</v>
      </c>
    </row>
    <row r="146" spans="2:16">
      <c r="B146" s="112">
        <v>45</v>
      </c>
      <c r="C146" s="49" t="s">
        <v>119</v>
      </c>
      <c r="D146" s="49" t="s">
        <v>98</v>
      </c>
      <c r="E146" s="50">
        <v>94746</v>
      </c>
      <c r="F146" s="50">
        <v>16618</v>
      </c>
      <c r="G146" s="50">
        <v>2473</v>
      </c>
      <c r="H146" s="50">
        <v>7494</v>
      </c>
      <c r="I146" s="50">
        <v>18254</v>
      </c>
      <c r="J146" s="50">
        <v>3349</v>
      </c>
      <c r="K146" s="30">
        <f t="shared" si="19"/>
        <v>-87252</v>
      </c>
      <c r="L146" s="52">
        <f t="shared" si="20"/>
        <v>1636</v>
      </c>
      <c r="M146" s="52">
        <f t="shared" si="21"/>
        <v>876</v>
      </c>
      <c r="N146" s="32">
        <f t="shared" si="22"/>
        <v>-92.090431258311696</v>
      </c>
      <c r="O146" s="32">
        <f t="shared" si="23"/>
        <v>9.8447466602479246</v>
      </c>
      <c r="P146" s="126">
        <f t="shared" si="24"/>
        <v>35.42256368782855</v>
      </c>
    </row>
    <row r="147" spans="2:16">
      <c r="B147" s="114">
        <v>46</v>
      </c>
      <c r="C147" s="49" t="s">
        <v>129</v>
      </c>
      <c r="D147" s="49" t="s">
        <v>76</v>
      </c>
      <c r="E147" s="50">
        <v>11122</v>
      </c>
      <c r="F147" s="50">
        <v>14276</v>
      </c>
      <c r="G147" s="50">
        <v>4924</v>
      </c>
      <c r="H147" s="50">
        <v>19405</v>
      </c>
      <c r="I147" s="50">
        <v>11038</v>
      </c>
      <c r="J147" s="50">
        <v>3238</v>
      </c>
      <c r="K147" s="30">
        <f t="shared" si="19"/>
        <v>8283</v>
      </c>
      <c r="L147" s="30">
        <f t="shared" si="20"/>
        <v>-3238</v>
      </c>
      <c r="M147" s="52">
        <f t="shared" si="21"/>
        <v>-1686</v>
      </c>
      <c r="N147" s="32">
        <f t="shared" si="22"/>
        <v>74.474015464844456</v>
      </c>
      <c r="O147" s="32">
        <f t="shared" si="23"/>
        <v>-22.681423367890165</v>
      </c>
      <c r="P147" s="126">
        <f t="shared" si="24"/>
        <v>-34.240454914703491</v>
      </c>
    </row>
    <row r="148" spans="2:16">
      <c r="B148" s="112">
        <v>47</v>
      </c>
      <c r="C148" s="49" t="s">
        <v>161</v>
      </c>
      <c r="D148" s="49" t="s">
        <v>59</v>
      </c>
      <c r="E148" s="50">
        <v>0.1</v>
      </c>
      <c r="F148" s="50">
        <v>0.1</v>
      </c>
      <c r="G148" s="50">
        <v>0.1</v>
      </c>
      <c r="H148" s="50">
        <v>601062</v>
      </c>
      <c r="I148" s="50">
        <v>306087</v>
      </c>
      <c r="J148" s="50">
        <v>3099</v>
      </c>
      <c r="K148" s="52">
        <f t="shared" si="19"/>
        <v>601061.9</v>
      </c>
      <c r="L148" s="52">
        <f t="shared" si="20"/>
        <v>306086.90000000002</v>
      </c>
      <c r="M148" s="52">
        <f t="shared" si="21"/>
        <v>3098.9</v>
      </c>
      <c r="N148" s="32">
        <f t="shared" si="22"/>
        <v>601061900</v>
      </c>
      <c r="O148" s="52">
        <f t="shared" si="23"/>
        <v>306086900</v>
      </c>
      <c r="P148" s="126">
        <f t="shared" si="24"/>
        <v>3098900</v>
      </c>
    </row>
    <row r="149" spans="2:16">
      <c r="B149" s="114">
        <v>48</v>
      </c>
      <c r="C149" s="49" t="s">
        <v>175</v>
      </c>
      <c r="D149" s="49" t="s">
        <v>98</v>
      </c>
      <c r="E149" s="50">
        <v>9602</v>
      </c>
      <c r="F149" s="50">
        <v>13168</v>
      </c>
      <c r="G149" s="50">
        <v>4191</v>
      </c>
      <c r="H149" s="50">
        <v>5587</v>
      </c>
      <c r="I149" s="50">
        <v>9482</v>
      </c>
      <c r="J149" s="50">
        <v>3052</v>
      </c>
      <c r="K149" s="30">
        <f t="shared" si="19"/>
        <v>-4015</v>
      </c>
      <c r="L149" s="52">
        <f t="shared" si="20"/>
        <v>-3686</v>
      </c>
      <c r="M149" s="52">
        <f t="shared" si="21"/>
        <v>-1139</v>
      </c>
      <c r="N149" s="32">
        <f t="shared" si="22"/>
        <v>-41.814205373880441</v>
      </c>
      <c r="O149" s="32">
        <f t="shared" si="23"/>
        <v>-27.992102065613611</v>
      </c>
      <c r="P149" s="126">
        <f t="shared" si="24"/>
        <v>-27.177284657599621</v>
      </c>
    </row>
    <row r="150" spans="2:16">
      <c r="B150" s="112">
        <v>49</v>
      </c>
      <c r="C150" s="49" t="s">
        <v>111</v>
      </c>
      <c r="D150" s="49" t="s">
        <v>98</v>
      </c>
      <c r="E150" s="50">
        <v>5582</v>
      </c>
      <c r="F150" s="50">
        <v>21843</v>
      </c>
      <c r="G150" s="50">
        <v>4071</v>
      </c>
      <c r="H150" s="50">
        <v>4148</v>
      </c>
      <c r="I150" s="50">
        <v>15968</v>
      </c>
      <c r="J150" s="50">
        <v>3018</v>
      </c>
      <c r="K150" s="52">
        <f t="shared" si="19"/>
        <v>-1434</v>
      </c>
      <c r="L150" s="52">
        <f t="shared" si="20"/>
        <v>-5875</v>
      </c>
      <c r="M150" s="52">
        <f t="shared" si="21"/>
        <v>-1053</v>
      </c>
      <c r="N150" s="32">
        <f t="shared" si="22"/>
        <v>-25.689716947330705</v>
      </c>
      <c r="O150" s="32">
        <f t="shared" si="23"/>
        <v>-26.896488577576338</v>
      </c>
      <c r="P150" s="126">
        <f t="shared" si="24"/>
        <v>-25.865880619012525</v>
      </c>
    </row>
    <row r="151" spans="2:16" ht="18" thickBot="1">
      <c r="B151" s="128">
        <v>50</v>
      </c>
      <c r="C151" s="129" t="s">
        <v>176</v>
      </c>
      <c r="D151" s="129" t="s">
        <v>177</v>
      </c>
      <c r="E151" s="130">
        <v>11160</v>
      </c>
      <c r="F151" s="130">
        <v>1074</v>
      </c>
      <c r="G151" s="130">
        <v>625</v>
      </c>
      <c r="H151" s="130">
        <v>34571</v>
      </c>
      <c r="I151" s="130">
        <v>4762</v>
      </c>
      <c r="J151" s="130">
        <v>3018</v>
      </c>
      <c r="K151" s="123">
        <f t="shared" si="19"/>
        <v>23411</v>
      </c>
      <c r="L151" s="123">
        <f t="shared" si="20"/>
        <v>3688</v>
      </c>
      <c r="M151" s="123">
        <f t="shared" si="21"/>
        <v>2393</v>
      </c>
      <c r="N151" s="131">
        <f t="shared" si="22"/>
        <v>209.77598566308245</v>
      </c>
      <c r="O151" s="131">
        <f t="shared" si="23"/>
        <v>343.38919925512107</v>
      </c>
      <c r="P151" s="132">
        <f t="shared" si="24"/>
        <v>382.88</v>
      </c>
    </row>
    <row r="153" spans="2:16" ht="18" thickBot="1"/>
    <row r="154" spans="2:16" ht="30" customHeight="1">
      <c r="B154" s="170" t="s">
        <v>69</v>
      </c>
      <c r="C154" s="171"/>
      <c r="D154" s="171"/>
      <c r="E154" s="171"/>
      <c r="F154" s="171"/>
      <c r="G154" s="171"/>
      <c r="H154" s="171"/>
      <c r="I154" s="171"/>
      <c r="J154" s="171"/>
      <c r="K154" s="171"/>
      <c r="L154" s="172"/>
      <c r="M154" s="110"/>
    </row>
    <row r="155" spans="2:16">
      <c r="B155" s="167" t="s">
        <v>45</v>
      </c>
      <c r="C155" s="168" t="s">
        <v>70</v>
      </c>
      <c r="D155" s="168" t="s">
        <v>47</v>
      </c>
      <c r="E155" s="168" t="s">
        <v>157</v>
      </c>
      <c r="F155" s="168"/>
      <c r="G155" s="168"/>
      <c r="H155" s="168" t="s">
        <v>158</v>
      </c>
      <c r="I155" s="168"/>
      <c r="J155" s="168"/>
      <c r="K155" s="168" t="s">
        <v>48</v>
      </c>
      <c r="L155" s="169"/>
    </row>
    <row r="156" spans="2:16" ht="27.75">
      <c r="B156" s="167"/>
      <c r="C156" s="168"/>
      <c r="D156" s="168"/>
      <c r="E156" s="33" t="s">
        <v>50</v>
      </c>
      <c r="F156" s="33" t="s">
        <v>51</v>
      </c>
      <c r="G156" s="33" t="s">
        <v>52</v>
      </c>
      <c r="H156" s="33" t="s">
        <v>50</v>
      </c>
      <c r="I156" s="33" t="s">
        <v>51</v>
      </c>
      <c r="J156" s="33" t="s">
        <v>52</v>
      </c>
      <c r="K156" s="33" t="s">
        <v>53</v>
      </c>
      <c r="L156" s="111" t="s">
        <v>71</v>
      </c>
    </row>
    <row r="157" spans="2:16">
      <c r="B157" s="112">
        <v>1</v>
      </c>
      <c r="C157" s="47" t="s">
        <v>72</v>
      </c>
      <c r="D157" s="46" t="s">
        <v>59</v>
      </c>
      <c r="E157" s="30">
        <v>225813</v>
      </c>
      <c r="F157" s="30">
        <v>75623</v>
      </c>
      <c r="G157" s="30">
        <v>227.51</v>
      </c>
      <c r="H157" s="82">
        <v>161806</v>
      </c>
      <c r="I157" s="81">
        <v>22796.34</v>
      </c>
      <c r="J157" s="89">
        <v>163.38800000000001</v>
      </c>
      <c r="K157" s="52">
        <f>I157-F157</f>
        <v>-52826.66</v>
      </c>
      <c r="L157" s="113">
        <f>IF(G157&gt;0,K157/F157*100,100)</f>
        <v>-69.855282123163605</v>
      </c>
    </row>
    <row r="158" spans="2:16">
      <c r="B158" s="114">
        <v>2</v>
      </c>
      <c r="C158" s="48" t="s">
        <v>73</v>
      </c>
      <c r="D158" s="45" t="s">
        <v>59</v>
      </c>
      <c r="E158" s="76">
        <v>77000</v>
      </c>
      <c r="F158" s="76">
        <v>23557</v>
      </c>
      <c r="G158" s="76">
        <v>529.57000000000005</v>
      </c>
      <c r="H158" s="82">
        <v>116040</v>
      </c>
      <c r="I158" s="81">
        <v>48832</v>
      </c>
      <c r="J158" s="89">
        <v>765.29700000000003</v>
      </c>
      <c r="K158" s="52">
        <f t="shared" ref="K158:K170" si="25">I158-F158</f>
        <v>25275</v>
      </c>
      <c r="L158" s="113">
        <f t="shared" ref="L158:L170" si="26">IF(G158&gt;0,K158/F158*100,100)</f>
        <v>107.29294901727724</v>
      </c>
    </row>
    <row r="159" spans="2:16">
      <c r="B159" s="112">
        <v>3</v>
      </c>
      <c r="C159" s="47" t="s">
        <v>74</v>
      </c>
      <c r="D159" s="46" t="s">
        <v>59</v>
      </c>
      <c r="E159" s="77">
        <v>72377</v>
      </c>
      <c r="F159" s="77">
        <v>10499</v>
      </c>
      <c r="G159" s="77">
        <v>0.34</v>
      </c>
      <c r="H159" s="83">
        <v>421400</v>
      </c>
      <c r="I159" s="84">
        <v>61078.879999999997</v>
      </c>
      <c r="J159" s="89">
        <v>2.0339999999999998</v>
      </c>
      <c r="K159" s="52">
        <f t="shared" si="25"/>
        <v>50579.88</v>
      </c>
      <c r="L159" s="113">
        <f t="shared" si="26"/>
        <v>481.75902466901607</v>
      </c>
    </row>
    <row r="160" spans="2:16">
      <c r="B160" s="114">
        <v>4</v>
      </c>
      <c r="C160" s="48" t="s">
        <v>75</v>
      </c>
      <c r="D160" s="45" t="s">
        <v>76</v>
      </c>
      <c r="E160" s="76">
        <v>25004</v>
      </c>
      <c r="F160" s="76">
        <v>14621</v>
      </c>
      <c r="G160" s="76">
        <v>1.81</v>
      </c>
      <c r="H160" s="85">
        <v>928.49919999999986</v>
      </c>
      <c r="I160" s="85">
        <v>22067.853719999999</v>
      </c>
      <c r="J160" s="90">
        <v>2.5990000000000002</v>
      </c>
      <c r="K160" s="52">
        <f t="shared" si="25"/>
        <v>7446.8537199999992</v>
      </c>
      <c r="L160" s="113">
        <f t="shared" si="26"/>
        <v>50.932588195061889</v>
      </c>
    </row>
    <row r="161" spans="2:14">
      <c r="B161" s="114">
        <v>5</v>
      </c>
      <c r="C161" s="47" t="s">
        <v>77</v>
      </c>
      <c r="D161" s="46" t="s">
        <v>59</v>
      </c>
      <c r="E161" s="77">
        <v>11000</v>
      </c>
      <c r="F161" s="77">
        <v>870</v>
      </c>
      <c r="G161" s="77">
        <v>11.11</v>
      </c>
      <c r="H161" s="78">
        <v>43490</v>
      </c>
      <c r="I161" s="79">
        <v>2903.36</v>
      </c>
      <c r="J161" s="91">
        <v>43.829000000000001</v>
      </c>
      <c r="K161" s="52">
        <f t="shared" si="25"/>
        <v>2033.3600000000001</v>
      </c>
      <c r="L161" s="113">
        <f t="shared" si="26"/>
        <v>233.71954022988507</v>
      </c>
    </row>
    <row r="162" spans="2:14">
      <c r="B162" s="112">
        <v>6</v>
      </c>
      <c r="C162" s="47" t="s">
        <v>78</v>
      </c>
      <c r="D162" s="46" t="s">
        <v>79</v>
      </c>
      <c r="E162" s="77">
        <v>0</v>
      </c>
      <c r="F162" s="77">
        <v>0</v>
      </c>
      <c r="G162" s="77">
        <v>0</v>
      </c>
      <c r="H162" s="78">
        <v>106500</v>
      </c>
      <c r="I162" s="79">
        <v>17604</v>
      </c>
      <c r="J162" s="91">
        <v>0.33900000000000002</v>
      </c>
      <c r="K162" s="52">
        <f t="shared" si="25"/>
        <v>17604</v>
      </c>
      <c r="L162" s="113">
        <f t="shared" si="26"/>
        <v>100</v>
      </c>
    </row>
    <row r="163" spans="2:14">
      <c r="B163" s="114">
        <v>7</v>
      </c>
      <c r="C163" s="48" t="s">
        <v>80</v>
      </c>
      <c r="D163" s="45" t="s">
        <v>79</v>
      </c>
      <c r="E163" s="76">
        <v>90</v>
      </c>
      <c r="F163" s="76">
        <v>1040</v>
      </c>
      <c r="G163" s="76">
        <v>0.23</v>
      </c>
      <c r="H163" s="80">
        <v>533</v>
      </c>
      <c r="I163" s="85">
        <v>23950</v>
      </c>
      <c r="J163" s="90">
        <v>0.45200000000000001</v>
      </c>
      <c r="K163" s="52">
        <f t="shared" si="25"/>
        <v>22910</v>
      </c>
      <c r="L163" s="113">
        <f t="shared" si="26"/>
        <v>2202.8846153846152</v>
      </c>
    </row>
    <row r="164" spans="2:14">
      <c r="B164" s="112">
        <v>8</v>
      </c>
      <c r="C164" s="47" t="s">
        <v>81</v>
      </c>
      <c r="D164" s="46" t="s">
        <v>59</v>
      </c>
      <c r="E164" s="77">
        <v>0</v>
      </c>
      <c r="F164" s="77">
        <v>0</v>
      </c>
      <c r="G164" s="77">
        <v>0</v>
      </c>
      <c r="H164" s="77">
        <v>9000</v>
      </c>
      <c r="I164" s="73">
        <v>5760</v>
      </c>
      <c r="J164" s="87">
        <v>0.113</v>
      </c>
      <c r="K164" s="52">
        <f t="shared" si="25"/>
        <v>5760</v>
      </c>
      <c r="L164" s="113">
        <f t="shared" si="26"/>
        <v>100</v>
      </c>
    </row>
    <row r="165" spans="2:14">
      <c r="B165" s="112">
        <v>10</v>
      </c>
      <c r="C165" s="47" t="s">
        <v>82</v>
      </c>
      <c r="D165" s="46" t="s">
        <v>59</v>
      </c>
      <c r="E165" s="77">
        <v>28000</v>
      </c>
      <c r="F165" s="77">
        <v>1264</v>
      </c>
      <c r="G165" s="77">
        <v>0.23</v>
      </c>
      <c r="H165" s="78">
        <v>17500</v>
      </c>
      <c r="I165" s="79">
        <v>1407.42</v>
      </c>
      <c r="J165" s="91">
        <v>0.113</v>
      </c>
      <c r="K165" s="52">
        <f t="shared" si="25"/>
        <v>143.42000000000007</v>
      </c>
      <c r="L165" s="113">
        <f t="shared" si="26"/>
        <v>11.346518987341778</v>
      </c>
    </row>
    <row r="166" spans="2:14">
      <c r="B166" s="114">
        <v>11</v>
      </c>
      <c r="C166" s="48" t="s">
        <v>95</v>
      </c>
      <c r="D166" s="45" t="s">
        <v>59</v>
      </c>
      <c r="E166" s="76">
        <v>53898</v>
      </c>
      <c r="F166" s="76">
        <v>3902</v>
      </c>
      <c r="G166" s="76">
        <v>1.1299999999999999</v>
      </c>
      <c r="H166" s="78">
        <v>46525</v>
      </c>
      <c r="I166" s="79">
        <v>2977.6</v>
      </c>
      <c r="J166" s="91">
        <v>0.45200000000000001</v>
      </c>
      <c r="K166" s="52">
        <f t="shared" si="25"/>
        <v>-924.40000000000009</v>
      </c>
      <c r="L166" s="113">
        <f t="shared" si="26"/>
        <v>-23.690415171706817</v>
      </c>
    </row>
    <row r="167" spans="2:14">
      <c r="B167" s="114">
        <v>12</v>
      </c>
      <c r="C167" s="48" t="s">
        <v>180</v>
      </c>
      <c r="D167" s="45" t="s">
        <v>59</v>
      </c>
      <c r="E167" s="76">
        <v>0</v>
      </c>
      <c r="F167" s="76">
        <v>0</v>
      </c>
      <c r="G167" s="76">
        <v>0</v>
      </c>
      <c r="H167" s="76">
        <v>99.85</v>
      </c>
      <c r="I167" s="86">
        <v>1597.6</v>
      </c>
      <c r="J167" s="88">
        <v>0.113</v>
      </c>
      <c r="K167" s="52">
        <f t="shared" si="25"/>
        <v>1597.6</v>
      </c>
      <c r="L167" s="113">
        <f t="shared" si="26"/>
        <v>100</v>
      </c>
    </row>
    <row r="168" spans="2:14">
      <c r="B168" s="114">
        <v>14</v>
      </c>
      <c r="C168" s="48" t="s">
        <v>83</v>
      </c>
      <c r="D168" s="45" t="s">
        <v>59</v>
      </c>
      <c r="E168" s="76">
        <v>34000</v>
      </c>
      <c r="F168" s="76">
        <v>1088</v>
      </c>
      <c r="G168" s="76">
        <v>0.11</v>
      </c>
      <c r="H168" s="76">
        <v>3000</v>
      </c>
      <c r="I168" s="86">
        <v>480</v>
      </c>
      <c r="J168" s="88">
        <v>0.22600000000000001</v>
      </c>
      <c r="K168" s="52">
        <f t="shared" si="25"/>
        <v>-608</v>
      </c>
      <c r="L168" s="113">
        <f t="shared" si="26"/>
        <v>-55.882352941176471</v>
      </c>
    </row>
    <row r="169" spans="2:14">
      <c r="B169" s="112">
        <v>15</v>
      </c>
      <c r="C169" s="47" t="s">
        <v>178</v>
      </c>
      <c r="D169" s="46" t="s">
        <v>59</v>
      </c>
      <c r="E169" s="77">
        <v>0</v>
      </c>
      <c r="F169" s="77">
        <v>0</v>
      </c>
      <c r="G169" s="77">
        <v>0</v>
      </c>
      <c r="H169" s="77">
        <v>200</v>
      </c>
      <c r="I169" s="73">
        <v>1040</v>
      </c>
      <c r="J169" s="87">
        <v>0.113</v>
      </c>
      <c r="K169" s="52">
        <f t="shared" si="25"/>
        <v>1040</v>
      </c>
      <c r="L169" s="113">
        <f t="shared" si="26"/>
        <v>100</v>
      </c>
    </row>
    <row r="170" spans="2:14" ht="18" thickBot="1">
      <c r="B170" s="115">
        <v>16</v>
      </c>
      <c r="C170" s="116" t="s">
        <v>179</v>
      </c>
      <c r="D170" s="117" t="s">
        <v>59</v>
      </c>
      <c r="E170" s="118">
        <v>0</v>
      </c>
      <c r="F170" s="119">
        <v>0</v>
      </c>
      <c r="G170" s="118">
        <v>0</v>
      </c>
      <c r="H170" s="120">
        <v>27.67</v>
      </c>
      <c r="I170" s="121">
        <v>181.51520000000002</v>
      </c>
      <c r="J170" s="122">
        <v>0.113</v>
      </c>
      <c r="K170" s="123">
        <f t="shared" si="25"/>
        <v>181.51520000000002</v>
      </c>
      <c r="L170" s="124">
        <f t="shared" si="26"/>
        <v>100</v>
      </c>
    </row>
    <row r="171" spans="2:14" ht="18" thickBot="1">
      <c r="B171" s="57"/>
      <c r="D171" s="58"/>
      <c r="K171" s="59"/>
      <c r="L171" s="42"/>
    </row>
    <row r="172" spans="2:14" ht="21">
      <c r="B172" s="164" t="s">
        <v>85</v>
      </c>
      <c r="C172" s="165"/>
      <c r="D172" s="165"/>
      <c r="E172" s="165"/>
      <c r="F172" s="165"/>
      <c r="G172" s="165"/>
      <c r="H172" s="165"/>
      <c r="I172" s="165"/>
      <c r="J172" s="165"/>
      <c r="K172" s="165"/>
      <c r="L172" s="165"/>
      <c r="M172" s="165"/>
      <c r="N172" s="166"/>
    </row>
    <row r="173" spans="2:14">
      <c r="B173" s="167" t="s">
        <v>2</v>
      </c>
      <c r="C173" s="168" t="s">
        <v>153</v>
      </c>
      <c r="D173" s="168"/>
      <c r="E173" s="168"/>
      <c r="F173" s="168"/>
      <c r="G173" s="168"/>
      <c r="H173" s="168" t="s">
        <v>159</v>
      </c>
      <c r="I173" s="168"/>
      <c r="J173" s="168"/>
      <c r="K173" s="168"/>
      <c r="L173" s="168"/>
      <c r="M173" s="168" t="s">
        <v>86</v>
      </c>
      <c r="N173" s="169" t="s">
        <v>87</v>
      </c>
    </row>
    <row r="174" spans="2:14" ht="40.5">
      <c r="B174" s="167"/>
      <c r="C174" s="33" t="s">
        <v>88</v>
      </c>
      <c r="D174" s="33" t="s">
        <v>89</v>
      </c>
      <c r="E174" s="33" t="s">
        <v>90</v>
      </c>
      <c r="F174" s="33" t="s">
        <v>91</v>
      </c>
      <c r="G174" s="33" t="s">
        <v>92</v>
      </c>
      <c r="H174" s="33" t="s">
        <v>88</v>
      </c>
      <c r="I174" s="33" t="s">
        <v>89</v>
      </c>
      <c r="J174" s="33" t="s">
        <v>90</v>
      </c>
      <c r="K174" s="33" t="s">
        <v>91</v>
      </c>
      <c r="L174" s="33" t="s">
        <v>93</v>
      </c>
      <c r="M174" s="168"/>
      <c r="N174" s="169"/>
    </row>
    <row r="175" spans="2:14">
      <c r="B175" s="104" t="s">
        <v>10</v>
      </c>
      <c r="C175" s="50">
        <v>5326097.2816594988</v>
      </c>
      <c r="D175" s="50">
        <v>134462.94644</v>
      </c>
      <c r="E175" s="50">
        <v>5460560.2280994989</v>
      </c>
      <c r="F175" s="51">
        <v>39.610148540334919</v>
      </c>
      <c r="G175" s="51">
        <v>-97.475394471238346</v>
      </c>
      <c r="H175" s="50">
        <v>5582383</v>
      </c>
      <c r="I175" s="50">
        <v>212677</v>
      </c>
      <c r="J175" s="50">
        <v>5795060</v>
      </c>
      <c r="K175" s="51">
        <v>26.248174461742455</v>
      </c>
      <c r="L175" s="51">
        <v>-96.190211241328299</v>
      </c>
      <c r="M175" s="51">
        <v>4.8118857915536983</v>
      </c>
      <c r="N175" s="105">
        <v>58.167737381019421</v>
      </c>
    </row>
    <row r="176" spans="2:14" ht="18" thickBot="1">
      <c r="B176" s="106" t="s">
        <v>21</v>
      </c>
      <c r="C176" s="107">
        <v>5326097.2816594988</v>
      </c>
      <c r="D176" s="107">
        <v>134462.94644</v>
      </c>
      <c r="E176" s="107">
        <v>5460560.2280994989</v>
      </c>
      <c r="F176" s="108">
        <v>39.610148540334919</v>
      </c>
      <c r="G176" s="108">
        <v>-97.475394471238346</v>
      </c>
      <c r="H176" s="107">
        <v>5582383</v>
      </c>
      <c r="I176" s="107">
        <v>212677</v>
      </c>
      <c r="J176" s="107">
        <v>5795060</v>
      </c>
      <c r="K176" s="108">
        <v>26.248174461742455</v>
      </c>
      <c r="L176" s="108">
        <v>-96.190211241328299</v>
      </c>
      <c r="M176" s="108">
        <v>4.8118857915536983</v>
      </c>
      <c r="N176" s="109">
        <v>58.167737381019421</v>
      </c>
    </row>
    <row r="177" spans="2:14">
      <c r="B177" s="43"/>
      <c r="C177"/>
      <c r="D177"/>
      <c r="E177"/>
      <c r="F177"/>
      <c r="G177"/>
      <c r="H177"/>
      <c r="I177"/>
      <c r="J177"/>
      <c r="K177"/>
      <c r="L177"/>
      <c r="M177"/>
      <c r="N177"/>
    </row>
    <row r="178" spans="2:14" ht="28.5" thickBot="1">
      <c r="B178" s="101" t="s">
        <v>94</v>
      </c>
      <c r="C178" s="102">
        <v>4.8118857915536983</v>
      </c>
      <c r="D178" s="102">
        <v>58.167737381019421</v>
      </c>
      <c r="E178" s="103">
        <v>6.1257409116961776</v>
      </c>
      <c r="F178"/>
      <c r="G178"/>
      <c r="H178"/>
      <c r="I178"/>
      <c r="J178"/>
      <c r="K178"/>
      <c r="L178"/>
      <c r="M178"/>
      <c r="N178"/>
    </row>
    <row r="180" spans="2:14" ht="18" thickBot="1"/>
    <row r="181" spans="2:14" ht="24" customHeight="1">
      <c r="B181" s="161" t="s">
        <v>160</v>
      </c>
      <c r="C181" s="162"/>
      <c r="D181" s="162"/>
      <c r="E181" s="162"/>
      <c r="F181" s="162"/>
      <c r="G181" s="162"/>
      <c r="H181" s="162"/>
      <c r="I181" s="163"/>
    </row>
    <row r="182" spans="2:14" ht="40.5">
      <c r="B182" s="92" t="s">
        <v>45</v>
      </c>
      <c r="C182" s="53" t="s">
        <v>130</v>
      </c>
      <c r="D182" s="53" t="s">
        <v>131</v>
      </c>
      <c r="E182" s="53" t="s">
        <v>132</v>
      </c>
      <c r="F182" s="53" t="s">
        <v>133</v>
      </c>
      <c r="G182" s="53" t="s">
        <v>134</v>
      </c>
      <c r="H182" s="53" t="s">
        <v>90</v>
      </c>
      <c r="I182" s="93" t="s">
        <v>135</v>
      </c>
    </row>
    <row r="183" spans="2:14">
      <c r="B183" s="94">
        <v>1</v>
      </c>
      <c r="C183" s="34" t="s">
        <v>136</v>
      </c>
      <c r="D183" s="86">
        <v>54633.443949999993</v>
      </c>
      <c r="E183" s="54">
        <v>0.97867596854441219</v>
      </c>
      <c r="F183" s="86">
        <v>0</v>
      </c>
      <c r="G183" s="54">
        <v>0</v>
      </c>
      <c r="H183" s="86">
        <v>54633.443949999993</v>
      </c>
      <c r="I183" s="95">
        <v>0.94275891999980266</v>
      </c>
    </row>
    <row r="184" spans="2:14">
      <c r="B184" s="96">
        <v>2</v>
      </c>
      <c r="C184" s="29" t="s">
        <v>137</v>
      </c>
      <c r="D184" s="73">
        <v>2507.0391</v>
      </c>
      <c r="E184" s="55">
        <v>4.4909834379408771E-2</v>
      </c>
      <c r="F184" s="73">
        <v>0</v>
      </c>
      <c r="G184" s="55">
        <v>0</v>
      </c>
      <c r="H184" s="73">
        <v>2507.0391</v>
      </c>
      <c r="I184" s="97">
        <v>4.3261659954594127E-2</v>
      </c>
    </row>
    <row r="185" spans="2:14">
      <c r="B185" s="94">
        <v>3</v>
      </c>
      <c r="C185" s="34" t="s">
        <v>138</v>
      </c>
      <c r="D185" s="86">
        <v>5472586.5110296914</v>
      </c>
      <c r="E185" s="54">
        <v>98.033155461089507</v>
      </c>
      <c r="F185" s="86">
        <v>211269.14892000001</v>
      </c>
      <c r="G185" s="54">
        <v>99.338234575088791</v>
      </c>
      <c r="H185" s="86">
        <v>5683855.659949691</v>
      </c>
      <c r="I185" s="95">
        <v>98.081051385173339</v>
      </c>
    </row>
    <row r="186" spans="2:14">
      <c r="B186" s="96">
        <v>4</v>
      </c>
      <c r="C186" s="29" t="s">
        <v>139</v>
      </c>
      <c r="D186" s="73">
        <v>33524.085200000001</v>
      </c>
      <c r="E186" s="55">
        <v>0.60053355931033903</v>
      </c>
      <c r="F186" s="73">
        <v>0</v>
      </c>
      <c r="G186" s="55">
        <v>0</v>
      </c>
      <c r="H186" s="73">
        <v>33524.085200000001</v>
      </c>
      <c r="I186" s="97">
        <v>0.57849419828005133</v>
      </c>
    </row>
    <row r="187" spans="2:14" ht="27.75">
      <c r="B187" s="94">
        <v>5</v>
      </c>
      <c r="C187" s="34" t="s">
        <v>140</v>
      </c>
      <c r="D187" s="86">
        <v>2042.19587</v>
      </c>
      <c r="E187" s="54">
        <v>3.6582867132791269E-2</v>
      </c>
      <c r="F187" s="86">
        <v>0</v>
      </c>
      <c r="G187" s="54">
        <v>0</v>
      </c>
      <c r="H187" s="86">
        <v>2042.19587</v>
      </c>
      <c r="I187" s="95">
        <v>3.5240289347149199E-2</v>
      </c>
    </row>
    <row r="188" spans="2:14">
      <c r="B188" s="96">
        <v>6</v>
      </c>
      <c r="C188" s="29" t="s">
        <v>141</v>
      </c>
      <c r="D188" s="73">
        <v>16.313089999999999</v>
      </c>
      <c r="E188" s="55">
        <v>2.9222446914226003E-4</v>
      </c>
      <c r="F188" s="73">
        <v>0</v>
      </c>
      <c r="G188" s="55">
        <v>0</v>
      </c>
      <c r="H188" s="73">
        <v>16.313089999999999</v>
      </c>
      <c r="I188" s="97">
        <v>2.8149993846872585E-4</v>
      </c>
    </row>
    <row r="189" spans="2:14">
      <c r="B189" s="94">
        <v>7</v>
      </c>
      <c r="C189" s="34" t="s">
        <v>142</v>
      </c>
      <c r="D189" s="86">
        <v>3398.4598700000001</v>
      </c>
      <c r="E189" s="54">
        <v>6.0878296595680163E-2</v>
      </c>
      <c r="F189" s="86">
        <v>0</v>
      </c>
      <c r="G189" s="54">
        <v>0</v>
      </c>
      <c r="H189" s="86">
        <v>3398.4598700000001</v>
      </c>
      <c r="I189" s="95">
        <v>5.8644085473287665E-2</v>
      </c>
    </row>
    <row r="190" spans="2:14">
      <c r="B190" s="96">
        <v>8</v>
      </c>
      <c r="C190" s="29" t="s">
        <v>143</v>
      </c>
      <c r="D190" s="73">
        <v>6586.24593</v>
      </c>
      <c r="E190" s="55">
        <v>0.11798268878150128</v>
      </c>
      <c r="F190" s="73">
        <v>0</v>
      </c>
      <c r="G190" s="55">
        <v>0</v>
      </c>
      <c r="H190" s="73">
        <v>6586.24593</v>
      </c>
      <c r="I190" s="97">
        <v>0.11365276744227466</v>
      </c>
    </row>
    <row r="191" spans="2:14">
      <c r="B191" s="94">
        <v>9</v>
      </c>
      <c r="C191" s="34" t="s">
        <v>144</v>
      </c>
      <c r="D191" s="86">
        <v>1520.2325600000001</v>
      </c>
      <c r="E191" s="54">
        <v>2.7232679573200361E-2</v>
      </c>
      <c r="F191" s="86">
        <v>0</v>
      </c>
      <c r="G191" s="54">
        <v>0</v>
      </c>
      <c r="H191" s="86">
        <v>1520.2325600000001</v>
      </c>
      <c r="I191" s="95">
        <v>2.6233250236353364E-2</v>
      </c>
    </row>
    <row r="192" spans="2:14">
      <c r="B192" s="96">
        <v>10</v>
      </c>
      <c r="C192" s="29" t="s">
        <v>148</v>
      </c>
      <c r="D192" s="73">
        <v>5568.78575</v>
      </c>
      <c r="E192" s="55">
        <v>9.9756420124006692E-2</v>
      </c>
      <c r="F192" s="73">
        <v>1407.42</v>
      </c>
      <c r="G192" s="55">
        <v>0.66176542491120038</v>
      </c>
      <c r="H192" s="73">
        <v>6976.2057500000001</v>
      </c>
      <c r="I192" s="97">
        <v>0.12038194415467404</v>
      </c>
    </row>
    <row r="193" spans="2:9" ht="18" thickBot="1">
      <c r="B193" s="159" t="s">
        <v>145</v>
      </c>
      <c r="C193" s="160"/>
      <c r="D193" s="98">
        <v>5582383.312349692</v>
      </c>
      <c r="E193" s="99">
        <v>99.999999999999986</v>
      </c>
      <c r="F193" s="98">
        <v>212676.56892000002</v>
      </c>
      <c r="G193" s="99">
        <v>99.999999999999986</v>
      </c>
      <c r="H193" s="98">
        <v>5795059.8812696915</v>
      </c>
      <c r="I193" s="100">
        <v>100</v>
      </c>
    </row>
  </sheetData>
  <mergeCells count="42">
    <mergeCell ref="B2:M2"/>
    <mergeCell ref="B3:B4"/>
    <mergeCell ref="C3:C4"/>
    <mergeCell ref="B21:M21"/>
    <mergeCell ref="B22:B23"/>
    <mergeCell ref="C22:C23"/>
    <mergeCell ref="D22:D23"/>
    <mergeCell ref="E22:G22"/>
    <mergeCell ref="H22:J22"/>
    <mergeCell ref="K22:L22"/>
    <mergeCell ref="M22:M23"/>
    <mergeCell ref="B44:P44"/>
    <mergeCell ref="B45:B46"/>
    <mergeCell ref="C45:C46"/>
    <mergeCell ref="D45:D46"/>
    <mergeCell ref="E45:G45"/>
    <mergeCell ref="H45:J45"/>
    <mergeCell ref="K45:M45"/>
    <mergeCell ref="N45:P45"/>
    <mergeCell ref="B99:O99"/>
    <mergeCell ref="B100:B101"/>
    <mergeCell ref="C100:C101"/>
    <mergeCell ref="D100:D101"/>
    <mergeCell ref="E100:G100"/>
    <mergeCell ref="H100:J100"/>
    <mergeCell ref="K100:M100"/>
    <mergeCell ref="N100:P100"/>
    <mergeCell ref="B154:L154"/>
    <mergeCell ref="B155:B156"/>
    <mergeCell ref="C155:C156"/>
    <mergeCell ref="D155:D156"/>
    <mergeCell ref="E155:G155"/>
    <mergeCell ref="H155:J155"/>
    <mergeCell ref="K155:L155"/>
    <mergeCell ref="B193:C193"/>
    <mergeCell ref="B181:I181"/>
    <mergeCell ref="B172:N172"/>
    <mergeCell ref="B173:B174"/>
    <mergeCell ref="C173:G173"/>
    <mergeCell ref="H173:L173"/>
    <mergeCell ref="M173:M174"/>
    <mergeCell ref="N173:N174"/>
  </mergeCells>
  <printOptions horizontalCentered="1"/>
  <pageMargins left="0.23622047244094499" right="0.23622047244094499" top="0.55118110236220497" bottom="0.74803149606299202" header="0.27559055118110198" footer="0.31496062992126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</vt:lpstr>
      <vt:lpstr>web!Print_Area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2024-03-12T06:27:06Z</dcterms:created>
  <dcterms:modified xsi:type="dcterms:W3CDTF">2025-05-13T16:45:34Z</dcterms:modified>
</cp:coreProperties>
</file>