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12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44525"/>
</workbook>
</file>

<file path=xl/calcChain.xml><?xml version="1.0" encoding="utf-8"?>
<calcChain xmlns="http://schemas.openxmlformats.org/spreadsheetml/2006/main">
  <c r="K175" i="1"/>
  <c r="K170" l="1"/>
  <c r="L170" s="1"/>
  <c r="K165"/>
  <c r="K160" l="1"/>
  <c r="L160" s="1"/>
  <c r="K161"/>
  <c r="L161" s="1"/>
  <c r="K162"/>
  <c r="L162" s="1"/>
  <c r="K163"/>
  <c r="L163" s="1"/>
  <c r="K164"/>
  <c r="L164" s="1"/>
  <c r="K168"/>
  <c r="L168" s="1"/>
  <c r="K174"/>
  <c r="L174" s="1"/>
  <c r="K167"/>
  <c r="L167" s="1"/>
  <c r="K166"/>
  <c r="K169"/>
  <c r="L169" s="1"/>
  <c r="K171"/>
  <c r="K172"/>
  <c r="K173"/>
  <c r="K176"/>
  <c r="K159"/>
  <c r="L159" s="1"/>
  <c r="G30" l="1"/>
  <c r="G31"/>
  <c r="G32"/>
  <c r="G35"/>
  <c r="E17" l="1"/>
  <c r="K47" l="1"/>
  <c r="N47" s="1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I41" l="1"/>
  <c r="K104" l="1"/>
  <c r="N104" s="1"/>
  <c r="L104"/>
  <c r="O104" s="1"/>
  <c r="M104"/>
  <c r="P104" s="1"/>
  <c r="K105"/>
  <c r="N105" s="1"/>
  <c r="L105"/>
  <c r="O105" s="1"/>
  <c r="M105"/>
  <c r="P105" s="1"/>
  <c r="K106"/>
  <c r="N106" s="1"/>
  <c r="L106"/>
  <c r="O106" s="1"/>
  <c r="M106"/>
  <c r="P106" s="1"/>
  <c r="K107"/>
  <c r="N107" s="1"/>
  <c r="L107"/>
  <c r="O107" s="1"/>
  <c r="M107"/>
  <c r="P107" s="1"/>
  <c r="K108"/>
  <c r="N108" s="1"/>
  <c r="L108"/>
  <c r="O108" s="1"/>
  <c r="M108"/>
  <c r="P108" s="1"/>
  <c r="K109"/>
  <c r="N109" s="1"/>
  <c r="L109"/>
  <c r="O109" s="1"/>
  <c r="M109"/>
  <c r="P109" s="1"/>
  <c r="K110"/>
  <c r="N110" s="1"/>
  <c r="L110"/>
  <c r="O110" s="1"/>
  <c r="M110"/>
  <c r="P110" s="1"/>
  <c r="K111"/>
  <c r="N111" s="1"/>
  <c r="L111"/>
  <c r="O111" s="1"/>
  <c r="M111"/>
  <c r="P111" s="1"/>
  <c r="K112"/>
  <c r="N112" s="1"/>
  <c r="L112"/>
  <c r="O112" s="1"/>
  <c r="M112"/>
  <c r="P112" s="1"/>
  <c r="K113"/>
  <c r="N113" s="1"/>
  <c r="L113"/>
  <c r="O113" s="1"/>
  <c r="M113"/>
  <c r="P113" s="1"/>
  <c r="K114"/>
  <c r="N114" s="1"/>
  <c r="L114"/>
  <c r="O114" s="1"/>
  <c r="M114"/>
  <c r="P114" s="1"/>
  <c r="K115"/>
  <c r="N115" s="1"/>
  <c r="L115"/>
  <c r="O115" s="1"/>
  <c r="M115"/>
  <c r="P115" s="1"/>
  <c r="K116"/>
  <c r="N116" s="1"/>
  <c r="L116"/>
  <c r="O116" s="1"/>
  <c r="M116"/>
  <c r="P116" s="1"/>
  <c r="K117"/>
  <c r="N117" s="1"/>
  <c r="L117"/>
  <c r="O117" s="1"/>
  <c r="M117"/>
  <c r="P117" s="1"/>
  <c r="K118"/>
  <c r="N118" s="1"/>
  <c r="L118"/>
  <c r="O118" s="1"/>
  <c r="M118"/>
  <c r="P118" s="1"/>
  <c r="K119"/>
  <c r="N119" s="1"/>
  <c r="L119"/>
  <c r="O119" s="1"/>
  <c r="M119"/>
  <c r="P119" s="1"/>
  <c r="K120"/>
  <c r="N120" s="1"/>
  <c r="L120"/>
  <c r="O120" s="1"/>
  <c r="M120"/>
  <c r="P120" s="1"/>
  <c r="K121"/>
  <c r="N121" s="1"/>
  <c r="L121"/>
  <c r="O121" s="1"/>
  <c r="M121"/>
  <c r="P121" s="1"/>
  <c r="K122"/>
  <c r="N122" s="1"/>
  <c r="L122"/>
  <c r="O122" s="1"/>
  <c r="M122"/>
  <c r="P122" s="1"/>
  <c r="K123"/>
  <c r="N123" s="1"/>
  <c r="L123"/>
  <c r="O123" s="1"/>
  <c r="M123"/>
  <c r="P123" s="1"/>
  <c r="K124"/>
  <c r="N124" s="1"/>
  <c r="L124"/>
  <c r="O124" s="1"/>
  <c r="M124"/>
  <c r="P124" s="1"/>
  <c r="K125"/>
  <c r="N125" s="1"/>
  <c r="L125"/>
  <c r="O125" s="1"/>
  <c r="M125"/>
  <c r="P125" s="1"/>
  <c r="K126"/>
  <c r="L126"/>
  <c r="M126"/>
  <c r="K127"/>
  <c r="L127"/>
  <c r="M127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L147"/>
  <c r="M147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N49"/>
  <c r="O49"/>
  <c r="M49"/>
  <c r="P49" s="1"/>
  <c r="N50"/>
  <c r="O50"/>
  <c r="M50"/>
  <c r="P50" s="1"/>
  <c r="N51"/>
  <c r="O51"/>
  <c r="M51"/>
  <c r="P51" s="1"/>
  <c r="N52"/>
  <c r="O52"/>
  <c r="M52"/>
  <c r="P52" s="1"/>
  <c r="N53"/>
  <c r="O53"/>
  <c r="M53"/>
  <c r="P53" s="1"/>
  <c r="N54"/>
  <c r="O54"/>
  <c r="M54"/>
  <c r="P54" s="1"/>
  <c r="M55"/>
  <c r="N56"/>
  <c r="O56"/>
  <c r="M56"/>
  <c r="P56" s="1"/>
  <c r="N57"/>
  <c r="O57"/>
  <c r="M57"/>
  <c r="P57" s="1"/>
  <c r="M58"/>
  <c r="N59"/>
  <c r="O59"/>
  <c r="M59"/>
  <c r="P59" s="1"/>
  <c r="N60"/>
  <c r="O60"/>
  <c r="M60"/>
  <c r="P60" s="1"/>
  <c r="N61"/>
  <c r="O61"/>
  <c r="M61"/>
  <c r="P61" s="1"/>
  <c r="N62"/>
  <c r="O62"/>
  <c r="M62"/>
  <c r="P62" s="1"/>
  <c r="N63"/>
  <c r="O63"/>
  <c r="M63"/>
  <c r="P63" s="1"/>
  <c r="N64"/>
  <c r="O64"/>
  <c r="M64"/>
  <c r="P64" s="1"/>
  <c r="N65"/>
  <c r="O65"/>
  <c r="M65"/>
  <c r="P65" s="1"/>
  <c r="N66"/>
  <c r="O66"/>
  <c r="M66"/>
  <c r="P66" s="1"/>
  <c r="N67"/>
  <c r="O67"/>
  <c r="M67"/>
  <c r="P67" s="1"/>
  <c r="N68"/>
  <c r="O68"/>
  <c r="M68"/>
  <c r="P68" s="1"/>
  <c r="N69"/>
  <c r="O69"/>
  <c r="M69"/>
  <c r="P69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N74"/>
  <c r="O74"/>
  <c r="M74"/>
  <c r="P74" s="1"/>
  <c r="N75"/>
  <c r="O75"/>
  <c r="M75"/>
  <c r="P75" s="1"/>
  <c r="N76"/>
  <c r="O76"/>
  <c r="M76"/>
  <c r="P76" s="1"/>
  <c r="N77"/>
  <c r="O77"/>
  <c r="M77"/>
  <c r="P77" s="1"/>
  <c r="N78"/>
  <c r="O78"/>
  <c r="M78"/>
  <c r="P78" s="1"/>
  <c r="N79"/>
  <c r="O79"/>
  <c r="M79"/>
  <c r="P79" s="1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G26"/>
  <c r="J26"/>
  <c r="K26"/>
  <c r="L26"/>
  <c r="M26" s="1"/>
  <c r="G27"/>
  <c r="K27"/>
  <c r="L27"/>
  <c r="G28"/>
  <c r="J28"/>
  <c r="K28"/>
  <c r="L28"/>
  <c r="M28" s="1"/>
  <c r="G29"/>
  <c r="J29"/>
  <c r="K29"/>
  <c r="L29"/>
  <c r="M29" s="1"/>
  <c r="J30"/>
  <c r="K30"/>
  <c r="L30"/>
  <c r="M30" s="1"/>
  <c r="J31"/>
  <c r="K31"/>
  <c r="L31"/>
  <c r="M31" s="1"/>
  <c r="J32"/>
  <c r="K32"/>
  <c r="L32"/>
  <c r="M32" s="1"/>
  <c r="K33"/>
  <c r="L33"/>
  <c r="K34"/>
  <c r="L34"/>
  <c r="M34" s="1"/>
  <c r="J35"/>
  <c r="K35"/>
  <c r="L35"/>
  <c r="M35" s="1"/>
  <c r="K36"/>
  <c r="L36"/>
  <c r="M36" s="1"/>
  <c r="K37"/>
  <c r="L37"/>
  <c r="K38"/>
  <c r="L38"/>
  <c r="K39"/>
  <c r="L39"/>
  <c r="K40"/>
  <c r="L40"/>
  <c r="M103" l="1"/>
  <c r="P103" s="1"/>
  <c r="L103"/>
  <c r="O103" s="1"/>
  <c r="K103"/>
  <c r="N103" s="1"/>
  <c r="M102"/>
  <c r="P102" s="1"/>
  <c r="L102"/>
  <c r="O102" s="1"/>
  <c r="K102"/>
  <c r="N102" s="1"/>
  <c r="M48"/>
  <c r="P48" s="1"/>
  <c r="O48"/>
  <c r="N48"/>
  <c r="M47"/>
  <c r="P47" s="1"/>
  <c r="O47"/>
  <c r="H41"/>
  <c r="F41"/>
  <c r="E41"/>
  <c r="L25"/>
  <c r="M25" s="1"/>
  <c r="K25"/>
  <c r="J25"/>
  <c r="G25"/>
  <c r="L24"/>
  <c r="M24" s="1"/>
  <c r="K24"/>
  <c r="J24"/>
  <c r="G24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G41" l="1"/>
  <c r="I17"/>
  <c r="F17"/>
  <c r="J41"/>
  <c r="L41"/>
  <c r="M41" s="1"/>
  <c r="K17"/>
  <c r="M17" s="1"/>
  <c r="K41"/>
  <c r="J17"/>
  <c r="L17" s="1"/>
</calcChain>
</file>

<file path=xl/sharedStrings.xml><?xml version="1.0" encoding="utf-8"?>
<sst xmlns="http://schemas.openxmlformats.org/spreadsheetml/2006/main" count="414" uniqueCount="204">
  <si>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</si>
  <si>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</si>
  <si>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</si>
  <si>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</si>
  <si>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</si>
  <si>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</si>
  <si>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</si>
  <si>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</si>
  <si>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</si>
  <si>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</si>
  <si>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</si>
  <si>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</si>
  <si>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</si>
  <si>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</si>
  <si>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</si>
  <si>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</si>
  <si>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</si>
  <si>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</si>
  <si>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</si>
  <si>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</si>
  <si>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</si>
  <si>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</si>
  <si>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</si>
  <si>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</si>
  <si>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</si>
  <si>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</si>
  <si>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</si>
  <si>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</si>
  <si>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</si>
  <si>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</si>
  <si>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</si>
  <si>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</si>
  <si>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</si>
  <si>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</si>
  <si>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</si>
  <si>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</si>
  <si>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</si>
  <si>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</si>
  <si>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</si>
  <si>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</si>
  <si>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</si>
  <si>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</si>
  <si>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</si>
  <si>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</si>
  <si>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</si>
  <si>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</si>
  <si>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</si>
  <si>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</si>
  <si>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</si>
  <si>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</si>
  <si>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</si>
  <si>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</si>
  <si>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</si>
  <si>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</si>
  <si>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</si>
  <si>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</si>
  <si>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पेट्रोल</t>
  </si>
  <si>
    <t>एल पि ग्यास</t>
  </si>
  <si>
    <t>KGM</t>
  </si>
  <si>
    <t>चामल</t>
  </si>
  <si>
    <t>भटमासको पिना</t>
  </si>
  <si>
    <t>खाद्यान्न मकै</t>
  </si>
  <si>
    <t>आलु</t>
  </si>
  <si>
    <t>टाइल</t>
  </si>
  <si>
    <t>सुपारी</t>
  </si>
  <si>
    <t>निकासी भएका बस्तुहरुको मूल्यका आधारमा तुलना विवरण (रकम रु. हजार)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</si>
  <si>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</si>
  <si>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</si>
  <si>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</si>
  <si>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</si>
  <si>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</si>
  <si>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</si>
  <si>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</si>
  <si>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</si>
  <si>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</si>
  <si>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</si>
  <si>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</si>
  <si>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</si>
  <si>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</si>
  <si>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</si>
  <si>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</si>
  <si>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</si>
  <si>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</si>
  <si>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</si>
  <si>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</si>
  <si>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</si>
  <si>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</si>
  <si>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</si>
  <si>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</si>
  <si>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आ.व.</t>
  </si>
  <si>
    <t>आयात रु. हजार</t>
  </si>
  <si>
    <t>निर्यात रु. हजार</t>
  </si>
  <si>
    <t>जम्मा व्यापार रु हजार</t>
  </si>
  <si>
    <t>२०८०/८१</t>
  </si>
  <si>
    <t>फरक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</si>
  <si>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</si>
  <si>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</si>
  <si>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</si>
  <si>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</si>
  <si>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</si>
  <si>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</si>
  <si>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</si>
  <si>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</si>
  <si>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</si>
  <si>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</si>
  <si>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</si>
  <si>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</si>
  <si>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</si>
  <si>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</si>
  <si>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</si>
  <si>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</si>
  <si>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</si>
  <si>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अल्कीड रेजीन र अन्य पि.भि.सी रेजीन</t>
  </si>
  <si>
    <t>ट्रेक्टर तथा ट्रिलर</t>
  </si>
  <si>
    <t>सुती कपडा</t>
  </si>
  <si>
    <t>अन्य कपडा(उनी,सुती,टेरीकटन बाहेकका)</t>
  </si>
  <si>
    <t>फलामे संरचनाहरु</t>
  </si>
  <si>
    <t>वकास उखुको छोक्रा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</si>
  <si>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</si>
  <si>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</si>
  <si>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</si>
  <si>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</si>
  <si>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</si>
  <si>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</si>
  <si>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</si>
  <si>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</si>
  <si>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</si>
  <si>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</si>
  <si>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</si>
  <si>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</si>
  <si>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</si>
  <si>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</si>
  <si>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</si>
  <si>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</si>
  <si>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</si>
  <si>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</si>
  <si>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</si>
  <si>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</si>
  <si>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</si>
  <si>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</si>
  <si>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</si>
  <si>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</si>
  <si>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</si>
  <si>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</si>
  <si>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</si>
  <si>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</si>
  <si>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</si>
  <si>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</si>
  <si>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>२०८१/८२</t>
  </si>
  <si>
    <t>आल्मोनियमका बटारीएका तार</t>
  </si>
  <si>
    <t xml:space="preserve">अन्य अन्य मसला </t>
  </si>
  <si>
    <t>अटोरिक्सा टेम्पो</t>
  </si>
  <si>
    <t>फलाम वा स्टीलको भाँडाकुँडा</t>
  </si>
  <si>
    <t>बहुमूल्य पत्थर</t>
  </si>
  <si>
    <t>Australia</t>
  </si>
  <si>
    <t>Malaysia</t>
  </si>
  <si>
    <t>नटवोल्ट, रिपिट, स्क्रु आदि (फलामको)</t>
  </si>
  <si>
    <t>केबल तथा तारहरु</t>
  </si>
  <si>
    <t>सिसी बोतल काँचको</t>
  </si>
  <si>
    <t>जीकं इन्गट</t>
  </si>
  <si>
    <t>अन्य कोइला</t>
  </si>
  <si>
    <t>कपर स्क्रेप</t>
  </si>
  <si>
    <t>प्लाष्टिकका -बोतल प्रिफोर्म)</t>
  </si>
  <si>
    <t>प्लाष्टिक पाईप फिटिङ्ग</t>
  </si>
  <si>
    <t>असोज</t>
  </si>
  <si>
    <t>काजु हस्क</t>
  </si>
  <si>
    <t>अदुवा सुठो</t>
  </si>
  <si>
    <t>खरेटो कुचो</t>
  </si>
  <si>
    <t>वेत ताड</t>
  </si>
  <si>
    <t>सिमेन्ट खैरो</t>
  </si>
  <si>
    <t>चिनी</t>
  </si>
  <si>
    <t>Germany</t>
  </si>
  <si>
    <t>एम.एस.विलेट</t>
  </si>
  <si>
    <t>विधुतबाट संचालित तीन पांग्रे सवारी साधन</t>
  </si>
  <si>
    <t>पेट्रोलीयम कोक</t>
  </si>
  <si>
    <t>मेसिनरी पार्टस</t>
  </si>
  <si>
    <t>सिसा र माटोको भाडा उद्योगले प्रयोग गर्ने रंगाउने पदार्थ</t>
  </si>
  <si>
    <t>खनिज तत्व अन्यत्र नपरेको</t>
  </si>
  <si>
    <t>डस्नाहरु</t>
  </si>
  <si>
    <t xml:space="preserve">Taiwan </t>
  </si>
  <si>
    <t>United Arab Emirates (the)</t>
  </si>
  <si>
    <t>America</t>
  </si>
  <si>
    <t>KL</t>
  </si>
  <si>
    <t>UNT</t>
  </si>
  <si>
    <t>MTR</t>
  </si>
  <si>
    <t>SQM</t>
  </si>
  <si>
    <t>GRO</t>
  </si>
  <si>
    <t>आ.ब. २०८१/०८२ पुष सम्म</t>
  </si>
  <si>
    <t>आ.ब. २०८०/०८१ पुष सम्म</t>
  </si>
  <si>
    <t>आ.ब. २०८०/८१ पुष सम्म</t>
  </si>
  <si>
    <t>सिलाजित पेष्ट</t>
  </si>
  <si>
    <t>Brazil</t>
  </si>
  <si>
    <t>Denmark</t>
  </si>
  <si>
    <t>बैदेशिक व्यापारको विवरण (रकम रु. हजार) आ.व.२०८१- ८२ पुष सम्म</t>
  </si>
  <si>
    <t>आ.ब. २०८१/८२ पुष सम्म</t>
  </si>
  <si>
    <t>आ.ब. २०८०/८१ (पुष सम्म  २०८०)</t>
  </si>
  <si>
    <t>आ.ब. २०८१/८२ (पुष सम्म २०८१)</t>
  </si>
  <si>
    <t>आ.ब. २०८१/८२ (पुष सम्म  २०८१)</t>
  </si>
  <si>
    <t>(स्पोन्ज/फेरस आइरन)</t>
  </si>
  <si>
    <t>स्टील वायर रड इन क्वायल</t>
  </si>
  <si>
    <t>पिग आईरन</t>
  </si>
  <si>
    <t>बदाम मुमफली</t>
  </si>
  <si>
    <t>कपर वायर</t>
  </si>
  <si>
    <t>चिरान काठ र काठका पटरीहरु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</si>
</sst>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b/>
      <sz val="10"/>
      <color rgb="FFFFFFFF"/>
      <name val="Kalimati"/>
      <charset val="1"/>
    </font>
    <font>
      <sz val="7"/>
      <color rgb="FF000000"/>
      <name val="Kalimati"/>
      <charset val="1"/>
    </font>
    <font>
      <b/>
      <sz val="10"/>
      <color theme="1"/>
      <name val="Kalimati"/>
      <charset val="1"/>
    </font>
    <font>
      <b/>
      <sz val="10"/>
      <color theme="0"/>
      <name val="Kalimati"/>
      <charset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154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12" fillId="6" borderId="2" xfId="0" applyNumberFormat="1" applyFont="1" applyFill="1" applyBorder="1" applyAlignment="1">
      <alignment horizontal="right" wrapText="1"/>
    </xf>
    <xf numFmtId="0" fontId="17" fillId="6" borderId="2" xfId="0" applyFont="1" applyFill="1" applyBorder="1" applyAlignment="1">
      <alignment horizontal="center" wrapTex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164" fontId="12" fillId="5" borderId="2" xfId="0" applyNumberFormat="1" applyFont="1" applyFill="1" applyBorder="1" applyAlignment="1">
      <alignment horizontal="right" wrapText="1" indent="1"/>
    </xf>
    <xf numFmtId="1" fontId="6" fillId="0" borderId="2" xfId="0" applyNumberFormat="1" applyFont="1" applyBorder="1"/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7" fillId="6" borderId="9" xfId="0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right" wrapText="1" indent="1"/>
    </xf>
    <xf numFmtId="0" fontId="12" fillId="6" borderId="9" xfId="0" applyFont="1" applyFill="1" applyBorder="1" applyAlignment="1">
      <alignment horizontal="right" wrapText="1" indent="1"/>
    </xf>
    <xf numFmtId="0" fontId="19" fillId="2" borderId="13" xfId="0" applyFont="1" applyFill="1" applyBorder="1" applyAlignment="1">
      <alignment horizontal="right" wrapText="1" indent="1"/>
    </xf>
    <xf numFmtId="0" fontId="19" fillId="2" borderId="14" xfId="0" applyFont="1" applyFill="1" applyBorder="1" applyAlignment="1">
      <alignment horizontal="right" wrapText="1" indent="1"/>
    </xf>
    <xf numFmtId="0" fontId="19" fillId="2" borderId="15" xfId="0" applyFont="1" applyFill="1" applyBorder="1" applyAlignment="1">
      <alignment horizontal="right" wrapText="1" indent="1"/>
    </xf>
    <xf numFmtId="1" fontId="6" fillId="0" borderId="10" xfId="0" applyNumberFormat="1" applyFont="1" applyBorder="1"/>
    <xf numFmtId="0" fontId="12" fillId="6" borderId="16" xfId="0" applyFont="1" applyFill="1" applyBorder="1" applyAlignment="1">
      <alignment horizontal="right" wrapText="1" indent="1"/>
    </xf>
    <xf numFmtId="2" fontId="6" fillId="0" borderId="11" xfId="0" applyNumberFormat="1" applyFont="1" applyBorder="1"/>
    <xf numFmtId="2" fontId="6" fillId="0" borderId="12" xfId="0" applyNumberFormat="1" applyFont="1" applyBorder="1"/>
    <xf numFmtId="0" fontId="12" fillId="6" borderId="9" xfId="0" applyFont="1" applyFill="1" applyBorder="1" applyAlignment="1">
      <alignment horizontal="left" wrapText="1" indent="1"/>
    </xf>
    <xf numFmtId="0" fontId="11" fillId="2" borderId="5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4" fillId="6" borderId="11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right" wrapText="1" indent="1"/>
    </xf>
    <xf numFmtId="1" fontId="12" fillId="6" borderId="11" xfId="0" applyNumberFormat="1" applyFont="1" applyFill="1" applyBorder="1" applyAlignment="1">
      <alignment horizontal="right" wrapText="1"/>
    </xf>
    <xf numFmtId="0" fontId="11" fillId="2" borderId="23" xfId="0" applyFont="1" applyFill="1" applyBorder="1" applyAlignment="1">
      <alignment horizontal="center" wrapText="1"/>
    </xf>
    <xf numFmtId="2" fontId="12" fillId="6" borderId="10" xfId="0" applyNumberFormat="1" applyFont="1" applyFill="1" applyBorder="1" applyAlignment="1">
      <alignment horizontal="right" wrapText="1"/>
    </xf>
    <xf numFmtId="1" fontId="12" fillId="6" borderId="10" xfId="0" applyNumberFormat="1" applyFont="1" applyFill="1" applyBorder="1" applyAlignment="1">
      <alignment horizontal="right" wrapText="1"/>
    </xf>
    <xf numFmtId="0" fontId="12" fillId="5" borderId="16" xfId="0" applyFont="1" applyFill="1" applyBorder="1" applyAlignment="1">
      <alignment horizontal="center" wrapText="1"/>
    </xf>
    <xf numFmtId="0" fontId="0" fillId="0" borderId="11" xfId="0" applyBorder="1"/>
    <xf numFmtId="2" fontId="12" fillId="6" borderId="11" xfId="0" applyNumberFormat="1" applyFont="1" applyFill="1" applyBorder="1" applyAlignment="1">
      <alignment horizontal="right" wrapText="1"/>
    </xf>
    <xf numFmtId="2" fontId="12" fillId="6" borderId="12" xfId="0" applyNumberFormat="1" applyFont="1" applyFill="1" applyBorder="1" applyAlignment="1">
      <alignment horizontal="right" wrapText="1"/>
    </xf>
    <xf numFmtId="0" fontId="12" fillId="5" borderId="10" xfId="0" applyFont="1" applyFill="1" applyBorder="1" applyAlignment="1">
      <alignment horizontal="right" wrapText="1" indent="1"/>
    </xf>
    <xf numFmtId="164" fontId="12" fillId="6" borderId="11" xfId="0" applyNumberFormat="1" applyFont="1" applyFill="1" applyBorder="1" applyAlignment="1">
      <alignment horizontal="right" wrapText="1"/>
    </xf>
    <xf numFmtId="0" fontId="12" fillId="6" borderId="11" xfId="0" applyFont="1" applyFill="1" applyBorder="1" applyAlignment="1">
      <alignment horizontal="right" wrapText="1"/>
    </xf>
    <xf numFmtId="0" fontId="4" fillId="3" borderId="14" xfId="0" applyFont="1" applyFill="1" applyBorder="1" applyAlignment="1" applyProtection="1">
      <alignment horizontal="centerContinuous"/>
      <protection hidden="1"/>
    </xf>
    <xf numFmtId="0" fontId="5" fillId="3" borderId="14" xfId="0" applyFont="1" applyFill="1" applyBorder="1" applyAlignment="1" applyProtection="1">
      <alignment horizontal="centerContinuous"/>
      <protection hidden="1"/>
    </xf>
    <xf numFmtId="0" fontId="5" fillId="3" borderId="15" xfId="0" applyFont="1" applyFill="1" applyBorder="1" applyAlignment="1" applyProtection="1">
      <alignment horizontal="centerContinuous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>
      <alignment vertical="center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" fontId="5" fillId="4" borderId="16" xfId="0" applyNumberFormat="1" applyFont="1" applyFill="1" applyBorder="1" applyAlignment="1" applyProtection="1">
      <alignment vertical="center" shrinkToFit="1"/>
      <protection hidden="1"/>
    </xf>
    <xf numFmtId="1" fontId="5" fillId="4" borderId="11" xfId="0" applyNumberFormat="1" applyFont="1" applyFill="1" applyBorder="1" applyAlignment="1" applyProtection="1">
      <alignment vertical="center" shrinkToFit="1"/>
      <protection hidden="1"/>
    </xf>
    <xf numFmtId="2" fontId="5" fillId="4" borderId="11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1" xfId="0" applyNumberFormat="1" applyFont="1" applyFill="1" applyBorder="1" applyAlignment="1" applyProtection="1">
      <alignment vertical="center" shrinkToFit="1"/>
      <protection hidden="1"/>
    </xf>
    <xf numFmtId="2" fontId="4" fillId="0" borderId="12" xfId="0" applyNumberFormat="1" applyFont="1" applyBorder="1" applyAlignment="1">
      <alignment vertical="center"/>
    </xf>
    <xf numFmtId="0" fontId="12" fillId="6" borderId="4" xfId="0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right" vertical="center" wrapText="1" indent="1"/>
    </xf>
    <xf numFmtId="0" fontId="12" fillId="6" borderId="27" xfId="0" applyFont="1" applyFill="1" applyBorder="1" applyAlignment="1">
      <alignment horizontal="left" wrapText="1" indent="1"/>
    </xf>
    <xf numFmtId="1" fontId="12" fillId="5" borderId="2" xfId="0" applyNumberFormat="1" applyFont="1" applyFill="1" applyBorder="1" applyAlignment="1">
      <alignment horizontal="right" wrapText="1"/>
    </xf>
    <xf numFmtId="0" fontId="2" fillId="0" borderId="11" xfId="0" applyFont="1" applyBorder="1" applyAlignment="1" applyProtection="1">
      <alignment horizontal="right"/>
      <protection hidden="1"/>
    </xf>
    <xf numFmtId="1" fontId="12" fillId="5" borderId="10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right" vertical="center" wrapText="1" indent="1"/>
    </xf>
    <xf numFmtId="1" fontId="12" fillId="5" borderId="11" xfId="0" applyNumberFormat="1" applyFont="1" applyFill="1" applyBorder="1" applyAlignment="1">
      <alignment horizontal="right" wrapText="1"/>
    </xf>
    <xf numFmtId="1" fontId="12" fillId="5" borderId="12" xfId="0" applyNumberFormat="1" applyFont="1" applyFill="1" applyBorder="1" applyAlignment="1">
      <alignment horizontal="right" wrapText="1"/>
    </xf>
    <xf numFmtId="1" fontId="20" fillId="5" borderId="10" xfId="0" applyNumberFormat="1" applyFont="1" applyFill="1" applyBorder="1" applyAlignment="1">
      <alignment horizontal="right" wrapText="1"/>
    </xf>
    <xf numFmtId="0" fontId="12" fillId="5" borderId="28" xfId="0" applyFont="1" applyFill="1" applyBorder="1" applyAlignment="1">
      <alignment horizontal="right" wrapText="1" indent="1"/>
    </xf>
    <xf numFmtId="0" fontId="12" fillId="5" borderId="29" xfId="0" applyFont="1" applyFill="1" applyBorder="1" applyAlignment="1">
      <alignment horizontal="right" wrapText="1" indent="1"/>
    </xf>
    <xf numFmtId="164" fontId="13" fillId="5" borderId="29" xfId="0" applyNumberFormat="1" applyFont="1" applyFill="1" applyBorder="1" applyAlignment="1">
      <alignment horizontal="right" wrapText="1" indent="1"/>
    </xf>
    <xf numFmtId="2" fontId="13" fillId="5" borderId="29" xfId="0" applyNumberFormat="1" applyFont="1" applyFill="1" applyBorder="1" applyAlignment="1">
      <alignment horizontal="right" wrapText="1" indent="1"/>
    </xf>
    <xf numFmtId="2" fontId="13" fillId="5" borderId="30" xfId="0" applyNumberFormat="1" applyFont="1" applyFill="1" applyBorder="1" applyAlignment="1">
      <alignment horizontal="right" wrapText="1" indent="1"/>
    </xf>
    <xf numFmtId="0" fontId="22" fillId="7" borderId="0" xfId="0" applyFont="1" applyFill="1" applyAlignment="1">
      <alignment wrapText="1"/>
    </xf>
    <xf numFmtId="0" fontId="21" fillId="7" borderId="2" xfId="0" applyFont="1" applyFill="1" applyBorder="1" applyAlignment="1">
      <alignment wrapText="1"/>
    </xf>
    <xf numFmtId="0" fontId="12" fillId="6" borderId="22" xfId="0" applyFont="1" applyFill="1" applyBorder="1" applyAlignment="1">
      <alignment horizontal="left" wrapText="1" indent="1"/>
    </xf>
    <xf numFmtId="0" fontId="13" fillId="6" borderId="9" xfId="0" applyFont="1" applyFill="1" applyBorder="1" applyAlignment="1">
      <alignment horizontal="center" wrapText="1"/>
    </xf>
    <xf numFmtId="0" fontId="12" fillId="0" borderId="0" xfId="0" applyFont="1"/>
    <xf numFmtId="0" fontId="12" fillId="5" borderId="0" xfId="0" applyFont="1" applyFill="1" applyBorder="1" applyAlignment="1">
      <alignment horizontal="right" vertical="center" wrapText="1" indent="1"/>
    </xf>
    <xf numFmtId="164" fontId="12" fillId="5" borderId="9" xfId="0" applyNumberFormat="1" applyFont="1" applyFill="1" applyBorder="1" applyAlignment="1">
      <alignment horizontal="center" wrapText="1"/>
    </xf>
    <xf numFmtId="164" fontId="12" fillId="6" borderId="9" xfId="0" applyNumberFormat="1" applyFont="1" applyFill="1" applyBorder="1" applyAlignment="1">
      <alignment horizontal="center" wrapText="1"/>
    </xf>
    <xf numFmtId="0" fontId="23" fillId="0" borderId="21" xfId="0" applyFont="1" applyBorder="1" applyAlignment="1" applyProtection="1">
      <alignment horizontal="center"/>
      <protection hidden="1"/>
    </xf>
    <xf numFmtId="0" fontId="23" fillId="0" borderId="31" xfId="0" applyFont="1" applyBorder="1" applyAlignment="1" applyProtection="1">
      <alignment horizontal="center"/>
      <protection hidden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4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right" wrapText="1" indent="1"/>
    </xf>
    <xf numFmtId="0" fontId="11" fillId="2" borderId="15" xfId="0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218"/>
  <sheetViews>
    <sheetView tabSelected="1" topLeftCell="B1" zoomScaleSheetLayoutView="115" workbookViewId="0">
      <selection activeCell="P9" sqref="P9"/>
    </sheetView>
  </sheetViews>
  <sheetFormatPr defaultRowHeight="17.25"/>
  <cols>
    <col min="1" max="1" width="3.5703125" style="2" hidden="1" customWidth="1"/>
    <col min="2" max="2" width="11.85546875" style="2" customWidth="1"/>
    <col min="3" max="3" width="17.5703125" style="2" customWidth="1"/>
    <col min="4" max="4" width="18.28515625" style="2" customWidth="1"/>
    <col min="5" max="5" width="13.5703125" style="2" customWidth="1"/>
    <col min="6" max="6" width="9.5703125" style="1" customWidth="1"/>
    <col min="7" max="7" width="11" style="1" customWidth="1"/>
    <col min="8" max="8" width="10.42578125" style="1" customWidth="1"/>
    <col min="9" max="9" width="9" style="1" customWidth="1"/>
    <col min="10" max="10" width="10.140625" style="1" customWidth="1"/>
    <col min="11" max="11" width="9.85546875" style="1" customWidth="1"/>
    <col min="12" max="12" width="8.28515625" style="1" customWidth="1"/>
    <col min="13" max="13" width="7.85546875" style="1" customWidth="1"/>
    <col min="14" max="14" width="9.28515625" style="1" customWidth="1"/>
    <col min="15" max="15" width="8.85546875" style="1" customWidth="1"/>
    <col min="16" max="16" width="7.5703125" style="1" customWidth="1"/>
    <col min="17" max="18" width="9.140625" style="1" customWidth="1"/>
    <col min="19" max="19" width="25.140625" style="1" customWidth="1"/>
    <col min="20" max="20" width="13.5703125" style="1" customWidth="1"/>
    <col min="21" max="21" width="23.5703125" style="1" hidden="1" customWidth="1"/>
    <col min="22" max="22" width="18.85546875" style="1" hidden="1" customWidth="1"/>
    <col min="23" max="243" width="0" style="1" hidden="1" customWidth="1"/>
    <col min="244" max="244" width="9.140625" style="1" customWidth="1"/>
    <col min="245" max="358" width="0" style="1" hidden="1" customWidth="1"/>
    <col min="359" max="359" width="9.140625" style="1" customWidth="1"/>
    <col min="360" max="562" width="0" style="1" hidden="1" customWidth="1"/>
    <col min="563" max="16384" width="9.140625" style="1"/>
  </cols>
  <sheetData>
    <row r="2" spans="1:15" s="2" customFormat="1" ht="30" customHeight="1" thickBot="1">
      <c r="A2" s="1"/>
      <c r="B2" s="145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5" s="2" customFormat="1">
      <c r="A3" s="1"/>
      <c r="B3" s="147" t="s">
        <v>1</v>
      </c>
      <c r="C3" s="149" t="s">
        <v>2</v>
      </c>
      <c r="D3" s="82" t="s">
        <v>147</v>
      </c>
      <c r="E3" s="83"/>
      <c r="F3" s="83"/>
      <c r="G3" s="82" t="s">
        <v>3</v>
      </c>
      <c r="H3" s="82"/>
      <c r="I3" s="83"/>
      <c r="J3" s="82" t="s">
        <v>4</v>
      </c>
      <c r="K3" s="82"/>
      <c r="L3" s="82"/>
      <c r="M3" s="84"/>
    </row>
    <row r="4" spans="1:15" customFormat="1" ht="30">
      <c r="A4" s="3"/>
      <c r="B4" s="148"/>
      <c r="C4" s="150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85" t="s">
        <v>9</v>
      </c>
    </row>
    <row r="5" spans="1:15" customFormat="1" ht="15">
      <c r="A5" s="6">
        <v>4</v>
      </c>
      <c r="B5" s="86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</v>
      </c>
      <c r="H5" s="9">
        <v>1414098</v>
      </c>
      <c r="I5" s="10">
        <f>ROUNDUP(+H5/G5*100,2)</f>
        <v>78</v>
      </c>
      <c r="J5" s="8">
        <f>+D5-G5</f>
        <v>228383</v>
      </c>
      <c r="K5" s="9">
        <f>+E5-H5</f>
        <v>89736</v>
      </c>
      <c r="L5" s="11">
        <f>+J5/G5*100</f>
        <v>12.596389685414291</v>
      </c>
      <c r="M5" s="87">
        <f>+K5/H5*100</f>
        <v>6.3458119592842932</v>
      </c>
    </row>
    <row r="6" spans="1:15" customFormat="1" ht="15">
      <c r="A6" s="6">
        <v>5</v>
      </c>
      <c r="B6" s="88">
        <v>2</v>
      </c>
      <c r="C6" s="7" t="s">
        <v>11</v>
      </c>
      <c r="D6" s="8">
        <v>2237440</v>
      </c>
      <c r="E6" s="9">
        <v>1490520</v>
      </c>
      <c r="F6" s="10">
        <f t="shared" ref="F6:F17" si="0">ROUNDUP(E6/D6*100,2)</f>
        <v>66.62</v>
      </c>
      <c r="G6" s="8">
        <v>2221458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15982</v>
      </c>
      <c r="K6" s="9">
        <f t="shared" si="2"/>
        <v>39340</v>
      </c>
      <c r="L6" s="11">
        <f t="shared" ref="L6:M17" si="3">+J6/G6*100</f>
        <v>0.71943741452685572</v>
      </c>
      <c r="M6" s="87">
        <f t="shared" si="3"/>
        <v>2.7108973387174573</v>
      </c>
      <c r="O6" s="12"/>
    </row>
    <row r="7" spans="1:15" customFormat="1" ht="15">
      <c r="A7" s="6">
        <v>6</v>
      </c>
      <c r="B7" s="88">
        <v>3</v>
      </c>
      <c r="C7" s="7" t="s">
        <v>12</v>
      </c>
      <c r="D7" s="8">
        <v>2111793</v>
      </c>
      <c r="E7" s="9">
        <v>1412942</v>
      </c>
      <c r="F7" s="10">
        <f t="shared" si="0"/>
        <v>66.910000000000011</v>
      </c>
      <c r="G7" s="8">
        <v>2445385</v>
      </c>
      <c r="H7" s="9">
        <v>1486099</v>
      </c>
      <c r="I7" s="10">
        <f t="shared" si="1"/>
        <v>60.78</v>
      </c>
      <c r="J7" s="8">
        <f t="shared" si="2"/>
        <v>-333592</v>
      </c>
      <c r="K7" s="9">
        <f t="shared" si="2"/>
        <v>-73157</v>
      </c>
      <c r="L7" s="11">
        <f t="shared" si="3"/>
        <v>-13.641696501777838</v>
      </c>
      <c r="M7" s="87">
        <f t="shared" si="3"/>
        <v>-4.9227541368374519</v>
      </c>
    </row>
    <row r="8" spans="1:15" customFormat="1" ht="15">
      <c r="A8" s="6">
        <v>7</v>
      </c>
      <c r="B8" s="88">
        <v>4</v>
      </c>
      <c r="C8" s="7" t="s">
        <v>13</v>
      </c>
      <c r="D8" s="8">
        <v>2182562</v>
      </c>
      <c r="E8" s="9">
        <v>1668307</v>
      </c>
      <c r="F8" s="10">
        <f t="shared" si="0"/>
        <v>76.440000000000012</v>
      </c>
      <c r="G8" s="8">
        <v>2389192</v>
      </c>
      <c r="H8" s="9">
        <v>1242149</v>
      </c>
      <c r="I8" s="10">
        <f t="shared" si="1"/>
        <v>52</v>
      </c>
      <c r="J8" s="8">
        <f t="shared" si="2"/>
        <v>-206630</v>
      </c>
      <c r="K8" s="9">
        <f t="shared" si="2"/>
        <v>426158</v>
      </c>
      <c r="L8" s="11">
        <f t="shared" si="3"/>
        <v>-8.6485305492400766</v>
      </c>
      <c r="M8" s="87">
        <f t="shared" si="3"/>
        <v>34.308122455518621</v>
      </c>
      <c r="O8" s="12"/>
    </row>
    <row r="9" spans="1:15" customFormat="1" ht="15">
      <c r="A9" s="6">
        <v>8</v>
      </c>
      <c r="B9" s="88">
        <v>5</v>
      </c>
      <c r="C9" s="7" t="s">
        <v>14</v>
      </c>
      <c r="D9" s="8">
        <v>2158025</v>
      </c>
      <c r="E9" s="9">
        <v>1645830</v>
      </c>
      <c r="F9" s="10">
        <f t="shared" si="0"/>
        <v>76.27000000000001</v>
      </c>
      <c r="G9" s="8">
        <v>2523666</v>
      </c>
      <c r="H9" s="9">
        <v>1559001</v>
      </c>
      <c r="I9" s="10">
        <f t="shared" si="1"/>
        <v>61.78</v>
      </c>
      <c r="J9" s="8">
        <f t="shared" si="2"/>
        <v>-365641</v>
      </c>
      <c r="K9" s="9">
        <f>+E9-H9</f>
        <v>86829</v>
      </c>
      <c r="L9" s="11">
        <f t="shared" si="3"/>
        <v>-14.48848619429037</v>
      </c>
      <c r="M9" s="87">
        <f t="shared" si="3"/>
        <v>5.5695281786220789</v>
      </c>
    </row>
    <row r="10" spans="1:15" customFormat="1" ht="15">
      <c r="A10" s="6">
        <v>9</v>
      </c>
      <c r="B10" s="86">
        <v>6</v>
      </c>
      <c r="C10" s="7" t="s">
        <v>15</v>
      </c>
      <c r="D10" s="8">
        <v>2241562</v>
      </c>
      <c r="E10" s="9">
        <v>1594733</v>
      </c>
      <c r="F10" s="10">
        <f t="shared" si="0"/>
        <v>71.150000000000006</v>
      </c>
      <c r="G10" s="8">
        <v>2566066</v>
      </c>
      <c r="H10" s="9">
        <v>1535555</v>
      </c>
      <c r="I10" s="10">
        <f t="shared" si="1"/>
        <v>59.85</v>
      </c>
      <c r="J10" s="8">
        <f t="shared" si="2"/>
        <v>-324504</v>
      </c>
      <c r="K10" s="9">
        <f t="shared" si="2"/>
        <v>59178</v>
      </c>
      <c r="L10" s="11">
        <f t="shared" si="3"/>
        <v>-12.645972473038494</v>
      </c>
      <c r="M10" s="87">
        <f t="shared" si="3"/>
        <v>3.8538508877897568</v>
      </c>
    </row>
    <row r="11" spans="1:15" customFormat="1" ht="15">
      <c r="A11" s="6">
        <v>10</v>
      </c>
      <c r="B11" s="86">
        <v>7</v>
      </c>
      <c r="C11" s="7" t="s">
        <v>16</v>
      </c>
      <c r="D11" s="8">
        <v>2180332</v>
      </c>
      <c r="E11" s="9"/>
      <c r="F11" s="10">
        <f t="shared" si="0"/>
        <v>0</v>
      </c>
      <c r="G11" s="8">
        <v>2314211</v>
      </c>
      <c r="H11" s="9">
        <v>1318121</v>
      </c>
      <c r="I11" s="10">
        <f t="shared" si="1"/>
        <v>56.96</v>
      </c>
      <c r="J11" s="8">
        <f t="shared" si="2"/>
        <v>-133879</v>
      </c>
      <c r="K11" s="9">
        <f t="shared" si="2"/>
        <v>-1318121</v>
      </c>
      <c r="L11" s="11">
        <f t="shared" si="3"/>
        <v>-5.785081827024416</v>
      </c>
      <c r="M11" s="87">
        <f t="shared" si="3"/>
        <v>-100</v>
      </c>
    </row>
    <row r="12" spans="1:15" customFormat="1" ht="15">
      <c r="A12" s="6">
        <v>11</v>
      </c>
      <c r="B12" s="86">
        <v>8</v>
      </c>
      <c r="C12" s="7" t="s">
        <v>17</v>
      </c>
      <c r="D12" s="8">
        <v>2314886</v>
      </c>
      <c r="E12" s="9"/>
      <c r="F12" s="10">
        <f>ROUNDUP(E12/D12*100,2)</f>
        <v>0</v>
      </c>
      <c r="G12" s="8">
        <v>2501765</v>
      </c>
      <c r="H12" s="9">
        <v>1594833</v>
      </c>
      <c r="I12" s="10">
        <f t="shared" si="1"/>
        <v>63.75</v>
      </c>
      <c r="J12" s="8">
        <f t="shared" si="2"/>
        <v>-186879</v>
      </c>
      <c r="K12" s="9">
        <f t="shared" si="2"/>
        <v>-1594833</v>
      </c>
      <c r="L12" s="11">
        <f t="shared" si="3"/>
        <v>-7.4698862603002274</v>
      </c>
      <c r="M12" s="87">
        <f t="shared" si="3"/>
        <v>-100</v>
      </c>
    </row>
    <row r="13" spans="1:15" customFormat="1" ht="15">
      <c r="A13" s="6">
        <v>12</v>
      </c>
      <c r="B13" s="86">
        <v>9</v>
      </c>
      <c r="C13" s="7" t="s">
        <v>18</v>
      </c>
      <c r="D13" s="8">
        <v>2409726</v>
      </c>
      <c r="E13" s="9"/>
      <c r="F13" s="10">
        <f t="shared" ref="F13:F16" si="4">ROUNDUP(E13/D13*100,2)</f>
        <v>0</v>
      </c>
      <c r="G13" s="8">
        <v>2450373</v>
      </c>
      <c r="H13" s="9">
        <v>1557552</v>
      </c>
      <c r="I13" s="10">
        <f t="shared" si="1"/>
        <v>63.57</v>
      </c>
      <c r="J13" s="8">
        <f t="shared" si="2"/>
        <v>-40647</v>
      </c>
      <c r="K13" s="9">
        <f>+E13-H13</f>
        <v>-1557552</v>
      </c>
      <c r="L13" s="11">
        <f t="shared" si="3"/>
        <v>-1.6588086793316772</v>
      </c>
      <c r="M13" s="87">
        <f>+K13/H13*100</f>
        <v>-100</v>
      </c>
    </row>
    <row r="14" spans="1:15" customFormat="1" ht="15">
      <c r="A14" s="6">
        <v>1</v>
      </c>
      <c r="B14" s="86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</v>
      </c>
      <c r="H14" s="9">
        <v>1534378</v>
      </c>
      <c r="I14" s="10">
        <f t="shared" si="1"/>
        <v>62.059999999999995</v>
      </c>
      <c r="J14" s="8">
        <f t="shared" si="2"/>
        <v>-138413</v>
      </c>
      <c r="K14" s="9">
        <f t="shared" si="2"/>
        <v>-1534378</v>
      </c>
      <c r="L14" s="11">
        <f t="shared" si="3"/>
        <v>-5.5980741845031226</v>
      </c>
      <c r="M14" s="87">
        <f t="shared" si="3"/>
        <v>-100</v>
      </c>
    </row>
    <row r="15" spans="1:15" customFormat="1" ht="15">
      <c r="A15" s="6">
        <v>2</v>
      </c>
      <c r="B15" s="86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</v>
      </c>
      <c r="H15" s="9">
        <v>1752106</v>
      </c>
      <c r="I15" s="10">
        <f t="shared" si="1"/>
        <v>70.180000000000007</v>
      </c>
      <c r="J15" s="8">
        <f t="shared" si="2"/>
        <v>42772</v>
      </c>
      <c r="K15" s="9">
        <f t="shared" si="2"/>
        <v>-1752106</v>
      </c>
      <c r="L15" s="11">
        <f t="shared" si="3"/>
        <v>1.7132092793361853</v>
      </c>
      <c r="M15" s="87">
        <f t="shared" si="3"/>
        <v>-100</v>
      </c>
    </row>
    <row r="16" spans="1:15" customFormat="1" ht="15">
      <c r="A16" s="6">
        <v>3</v>
      </c>
      <c r="B16" s="86">
        <v>12</v>
      </c>
      <c r="C16" s="7" t="s">
        <v>146</v>
      </c>
      <c r="D16" s="8">
        <v>2432326</v>
      </c>
      <c r="E16" s="9"/>
      <c r="F16" s="10">
        <f t="shared" si="4"/>
        <v>0</v>
      </c>
      <c r="G16" s="8">
        <v>2468218</v>
      </c>
      <c r="H16" s="9">
        <v>1712161</v>
      </c>
      <c r="I16" s="10">
        <f t="shared" si="1"/>
        <v>69.37</v>
      </c>
      <c r="J16" s="8">
        <f t="shared" si="2"/>
        <v>-35892</v>
      </c>
      <c r="K16" s="9">
        <f t="shared" si="2"/>
        <v>-1712161</v>
      </c>
      <c r="L16" s="11">
        <f t="shared" si="3"/>
        <v>-1.4541665282402121</v>
      </c>
      <c r="M16" s="87">
        <f t="shared" si="3"/>
        <v>-100</v>
      </c>
    </row>
    <row r="17" spans="1:22" customFormat="1" ht="18" thickBot="1">
      <c r="A17" s="1"/>
      <c r="B17" s="89"/>
      <c r="C17" s="90" t="s">
        <v>21</v>
      </c>
      <c r="D17" s="90">
        <f>SUM(D5:D16)</f>
        <v>27183589</v>
      </c>
      <c r="E17" s="90">
        <f>SUM(E5:E16)</f>
        <v>9316166</v>
      </c>
      <c r="F17" s="91">
        <f t="shared" si="0"/>
        <v>34.28</v>
      </c>
      <c r="G17" s="90">
        <f>SUM(G5:G16)</f>
        <v>28662529</v>
      </c>
      <c r="H17" s="90">
        <f>SUM(H5:H16)</f>
        <v>18157233</v>
      </c>
      <c r="I17" s="91">
        <f>ROUNDUP(+H17/G17*100,2)</f>
        <v>63.35</v>
      </c>
      <c r="J17" s="92">
        <f>SUM(J5:J16)</f>
        <v>-1478940</v>
      </c>
      <c r="K17" s="90">
        <f>SUM(K5:K16)</f>
        <v>-8841067</v>
      </c>
      <c r="L17" s="93">
        <f t="shared" si="3"/>
        <v>-5.1598377798414097</v>
      </c>
      <c r="M17" s="94">
        <f t="shared" si="3"/>
        <v>-48.691708698125971</v>
      </c>
    </row>
    <row r="18" spans="1:22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22" customFormat="1">
      <c r="A19" s="1"/>
      <c r="B19" s="1"/>
      <c r="C19" s="1"/>
      <c r="D19" s="1"/>
      <c r="E19" s="18"/>
      <c r="K19" s="18"/>
      <c r="L19" s="18"/>
    </row>
    <row r="20" spans="1:22" ht="18" thickBot="1">
      <c r="S20" s="19"/>
      <c r="U20" s="19"/>
      <c r="V20" s="19"/>
    </row>
    <row r="21" spans="1:22" ht="30" customHeight="1">
      <c r="B21" s="151" t="s">
        <v>22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3"/>
    </row>
    <row r="22" spans="1:22">
      <c r="B22" s="143" t="s">
        <v>23</v>
      </c>
      <c r="C22" s="143" t="s">
        <v>24</v>
      </c>
      <c r="D22" s="143" t="s">
        <v>25</v>
      </c>
      <c r="E22" s="127" t="s">
        <v>188</v>
      </c>
      <c r="F22" s="127"/>
      <c r="G22" s="127"/>
      <c r="H22" s="127" t="s">
        <v>187</v>
      </c>
      <c r="I22" s="127"/>
      <c r="J22" s="127"/>
      <c r="K22" s="127" t="s">
        <v>26</v>
      </c>
      <c r="L22" s="127"/>
      <c r="M22" s="143" t="s">
        <v>27</v>
      </c>
    </row>
    <row r="23" spans="1:22" ht="28.5" thickBot="1">
      <c r="B23" s="143"/>
      <c r="C23" s="143"/>
      <c r="D23" s="143"/>
      <c r="E23" s="51" t="s">
        <v>5</v>
      </c>
      <c r="F23" s="51" t="s">
        <v>6</v>
      </c>
      <c r="G23" s="51" t="s">
        <v>27</v>
      </c>
      <c r="H23" s="51" t="s">
        <v>5</v>
      </c>
      <c r="I23" s="51" t="s">
        <v>6</v>
      </c>
      <c r="J23" s="51" t="s">
        <v>27</v>
      </c>
      <c r="K23" s="51" t="s">
        <v>5</v>
      </c>
      <c r="L23" s="51" t="s">
        <v>6</v>
      </c>
      <c r="M23" s="143"/>
    </row>
    <row r="24" spans="1:22" ht="28.5" thickBot="1">
      <c r="B24" s="45">
        <v>1</v>
      </c>
      <c r="C24" s="45">
        <v>15111</v>
      </c>
      <c r="D24" s="21" t="s">
        <v>28</v>
      </c>
      <c r="E24" s="95">
        <v>5466262</v>
      </c>
      <c r="F24" s="95">
        <v>2838797</v>
      </c>
      <c r="G24" s="44">
        <f>F24/E24*100</f>
        <v>51.933057727565938</v>
      </c>
      <c r="H24" s="101">
        <v>5022450</v>
      </c>
      <c r="I24" s="101">
        <v>3179588</v>
      </c>
      <c r="J24" s="44">
        <f>I24/H24*100</f>
        <v>63.307509283317899</v>
      </c>
      <c r="K24" s="45">
        <f>H24-E24</f>
        <v>-443812</v>
      </c>
      <c r="L24" s="45">
        <f>I24-F24</f>
        <v>340791</v>
      </c>
      <c r="M24" s="44">
        <f>L24/F24*100</f>
        <v>12.004768216959508</v>
      </c>
    </row>
    <row r="25" spans="1:22" ht="18" thickBot="1">
      <c r="B25" s="49">
        <v>2</v>
      </c>
      <c r="C25" s="49">
        <v>33312</v>
      </c>
      <c r="D25" s="26" t="s">
        <v>29</v>
      </c>
      <c r="E25" s="96">
        <v>5277511</v>
      </c>
      <c r="F25" s="96">
        <v>3784338</v>
      </c>
      <c r="G25" s="44">
        <f t="shared" ref="G25:G35" si="5">F25/E25*100</f>
        <v>71.706870909411663</v>
      </c>
      <c r="H25" s="101">
        <v>4943229</v>
      </c>
      <c r="I25" s="101">
        <v>3733196</v>
      </c>
      <c r="J25" s="44">
        <f t="shared" ref="J25:J35" si="6">I25/H25*100</f>
        <v>75.521405138220373</v>
      </c>
      <c r="K25" s="45">
        <f t="shared" ref="K25:L40" si="7">H25-E25</f>
        <v>-334282</v>
      </c>
      <c r="L25" s="45">
        <f t="shared" si="7"/>
        <v>-51142</v>
      </c>
      <c r="M25" s="44">
        <f t="shared" ref="M25:M36" si="8">L25/F25*100</f>
        <v>-1.3514120567454597</v>
      </c>
    </row>
    <row r="26" spans="1:22" ht="18" thickBot="1">
      <c r="B26" s="45">
        <v>3</v>
      </c>
      <c r="C26" s="45">
        <v>11422</v>
      </c>
      <c r="D26" s="21" t="s">
        <v>30</v>
      </c>
      <c r="E26" s="95">
        <v>482127</v>
      </c>
      <c r="F26" s="95">
        <v>332744</v>
      </c>
      <c r="G26" s="44">
        <f t="shared" si="5"/>
        <v>69.015840224671081</v>
      </c>
      <c r="H26" s="101">
        <v>388119</v>
      </c>
      <c r="I26" s="101">
        <v>354468</v>
      </c>
      <c r="J26" s="44">
        <f t="shared" si="6"/>
        <v>91.329721039165818</v>
      </c>
      <c r="K26" s="45">
        <f t="shared" si="7"/>
        <v>-94008</v>
      </c>
      <c r="L26" s="45">
        <f t="shared" si="7"/>
        <v>21724</v>
      </c>
      <c r="M26" s="44">
        <f t="shared" si="8"/>
        <v>6.528742817300988</v>
      </c>
    </row>
    <row r="27" spans="1:22" ht="18" thickBot="1">
      <c r="B27" s="49">
        <v>4</v>
      </c>
      <c r="C27" s="49">
        <v>11424</v>
      </c>
      <c r="D27" s="26" t="s">
        <v>31</v>
      </c>
      <c r="E27" s="96">
        <v>289.44</v>
      </c>
      <c r="F27" s="96">
        <v>75</v>
      </c>
      <c r="G27" s="44">
        <f t="shared" si="5"/>
        <v>25.912106135986733</v>
      </c>
      <c r="H27" s="101">
        <v>0</v>
      </c>
      <c r="I27" s="101">
        <v>0</v>
      </c>
      <c r="J27" s="44">
        <v>0</v>
      </c>
      <c r="K27" s="45">
        <f t="shared" si="7"/>
        <v>-289.44</v>
      </c>
      <c r="L27" s="45">
        <f t="shared" si="7"/>
        <v>-75</v>
      </c>
      <c r="M27" s="44">
        <v>0</v>
      </c>
    </row>
    <row r="28" spans="1:22" ht="28.5" thickBot="1">
      <c r="B28" s="45">
        <v>5</v>
      </c>
      <c r="C28" s="45">
        <v>11521</v>
      </c>
      <c r="D28" s="21" t="s">
        <v>32</v>
      </c>
      <c r="E28" s="95">
        <v>43196</v>
      </c>
      <c r="F28" s="95">
        <v>3930</v>
      </c>
      <c r="G28" s="44">
        <f t="shared" si="5"/>
        <v>9.0980646356144081</v>
      </c>
      <c r="H28" s="101">
        <v>10273</v>
      </c>
      <c r="I28" s="101">
        <v>5978</v>
      </c>
      <c r="J28" s="44">
        <f t="shared" si="6"/>
        <v>58.191375450209279</v>
      </c>
      <c r="K28" s="45">
        <f t="shared" si="7"/>
        <v>-32923</v>
      </c>
      <c r="L28" s="45">
        <f t="shared" si="7"/>
        <v>2048</v>
      </c>
      <c r="M28" s="44">
        <f t="shared" si="8"/>
        <v>52.111959287531803</v>
      </c>
    </row>
    <row r="29" spans="1:22" ht="18" thickBot="1">
      <c r="B29" s="49">
        <v>6</v>
      </c>
      <c r="C29" s="49">
        <v>11561</v>
      </c>
      <c r="D29" s="26" t="s">
        <v>33</v>
      </c>
      <c r="E29" s="96">
        <v>903465</v>
      </c>
      <c r="F29" s="96">
        <v>589934</v>
      </c>
      <c r="G29" s="44">
        <f t="shared" si="5"/>
        <v>65.296829428920873</v>
      </c>
      <c r="H29" s="101">
        <v>929950</v>
      </c>
      <c r="I29" s="101">
        <v>537014</v>
      </c>
      <c r="J29" s="44">
        <f t="shared" si="6"/>
        <v>57.746545513199635</v>
      </c>
      <c r="K29" s="45">
        <f t="shared" si="7"/>
        <v>26485</v>
      </c>
      <c r="L29" s="45">
        <f t="shared" si="7"/>
        <v>-52920</v>
      </c>
      <c r="M29" s="44">
        <f t="shared" si="8"/>
        <v>-8.9704950045259295</v>
      </c>
    </row>
    <row r="30" spans="1:22" ht="28.5" thickBot="1">
      <c r="B30" s="45">
        <v>7</v>
      </c>
      <c r="C30" s="52" t="s">
        <v>34</v>
      </c>
      <c r="D30" s="21" t="s">
        <v>35</v>
      </c>
      <c r="E30" s="114">
        <v>84510</v>
      </c>
      <c r="F30" s="114">
        <v>9359</v>
      </c>
      <c r="G30" s="44">
        <f t="shared" si="5"/>
        <v>11.074429061649509</v>
      </c>
      <c r="H30" s="101">
        <v>35693</v>
      </c>
      <c r="I30" s="101">
        <v>9805</v>
      </c>
      <c r="J30" s="44">
        <f t="shared" si="6"/>
        <v>27.470372341915784</v>
      </c>
      <c r="K30" s="45">
        <f t="shared" si="7"/>
        <v>-48817</v>
      </c>
      <c r="L30" s="45">
        <f t="shared" si="7"/>
        <v>446</v>
      </c>
      <c r="M30" s="44">
        <f t="shared" si="8"/>
        <v>4.765466395982477</v>
      </c>
    </row>
    <row r="31" spans="1:22" ht="18" thickBot="1">
      <c r="B31" s="49">
        <v>8</v>
      </c>
      <c r="C31" s="49">
        <v>11455</v>
      </c>
      <c r="D31" s="26" t="s">
        <v>36</v>
      </c>
      <c r="E31" s="96">
        <v>1273278</v>
      </c>
      <c r="F31" s="96">
        <v>818160</v>
      </c>
      <c r="G31" s="44">
        <f t="shared" si="5"/>
        <v>64.256195426293388</v>
      </c>
      <c r="H31" s="101">
        <v>1235452</v>
      </c>
      <c r="I31" s="101">
        <v>898840</v>
      </c>
      <c r="J31" s="44">
        <f t="shared" si="6"/>
        <v>72.753939448881866</v>
      </c>
      <c r="K31" s="45">
        <f t="shared" si="7"/>
        <v>-37826</v>
      </c>
      <c r="L31" s="45">
        <f t="shared" si="7"/>
        <v>80680</v>
      </c>
      <c r="M31" s="44">
        <f t="shared" si="8"/>
        <v>9.8611518529383009</v>
      </c>
    </row>
    <row r="32" spans="1:22" ht="28.5" thickBot="1">
      <c r="B32" s="45">
        <v>9</v>
      </c>
      <c r="C32" s="45">
        <v>11454</v>
      </c>
      <c r="D32" s="21" t="s">
        <v>37</v>
      </c>
      <c r="E32" s="95">
        <v>6175</v>
      </c>
      <c r="F32" s="95">
        <v>8614</v>
      </c>
      <c r="G32" s="44">
        <f t="shared" si="5"/>
        <v>139.49797570850203</v>
      </c>
      <c r="H32" s="101">
        <v>14890</v>
      </c>
      <c r="I32" s="101">
        <v>14301</v>
      </c>
      <c r="J32" s="44">
        <f t="shared" si="6"/>
        <v>96.044325050369366</v>
      </c>
      <c r="K32" s="45">
        <f t="shared" si="7"/>
        <v>8715</v>
      </c>
      <c r="L32" s="45">
        <f t="shared" si="7"/>
        <v>5687</v>
      </c>
      <c r="M32" s="44">
        <f t="shared" si="8"/>
        <v>66.020431855119583</v>
      </c>
    </row>
    <row r="33" spans="2:16" ht="27.75">
      <c r="B33" s="49">
        <v>10</v>
      </c>
      <c r="C33" s="49">
        <v>11562</v>
      </c>
      <c r="D33" s="26" t="s">
        <v>38</v>
      </c>
      <c r="E33" s="101">
        <v>0</v>
      </c>
      <c r="F33" s="101">
        <v>0</v>
      </c>
      <c r="G33" s="44">
        <v>0</v>
      </c>
      <c r="H33" s="101">
        <v>0</v>
      </c>
      <c r="I33" s="101">
        <v>0</v>
      </c>
      <c r="J33" s="44">
        <v>0</v>
      </c>
      <c r="K33" s="45">
        <f t="shared" si="7"/>
        <v>0</v>
      </c>
      <c r="L33" s="45">
        <f t="shared" si="7"/>
        <v>0</v>
      </c>
      <c r="M33" s="44">
        <v>0</v>
      </c>
    </row>
    <row r="34" spans="2:16" ht="18" thickBot="1">
      <c r="B34" s="45">
        <v>11</v>
      </c>
      <c r="C34" s="45">
        <v>11522</v>
      </c>
      <c r="D34" s="21" t="s">
        <v>39</v>
      </c>
      <c r="E34" s="101">
        <v>0</v>
      </c>
      <c r="F34" s="114">
        <v>46</v>
      </c>
      <c r="G34" s="44">
        <v>100</v>
      </c>
      <c r="H34" s="101">
        <v>0</v>
      </c>
      <c r="I34" s="101">
        <v>1744</v>
      </c>
      <c r="J34" s="44">
        <v>0</v>
      </c>
      <c r="K34" s="45">
        <f t="shared" si="7"/>
        <v>0</v>
      </c>
      <c r="L34" s="45">
        <f t="shared" si="7"/>
        <v>1698</v>
      </c>
      <c r="M34" s="44">
        <f t="shared" si="8"/>
        <v>3691.3043478260865</v>
      </c>
    </row>
    <row r="35" spans="2:16" ht="28.5" thickBot="1">
      <c r="B35" s="49">
        <v>12</v>
      </c>
      <c r="C35" s="49">
        <v>11453</v>
      </c>
      <c r="D35" s="26" t="s">
        <v>40</v>
      </c>
      <c r="E35" s="96">
        <v>422040</v>
      </c>
      <c r="F35" s="96">
        <v>213440</v>
      </c>
      <c r="G35" s="44">
        <f t="shared" si="5"/>
        <v>50.573405364420431</v>
      </c>
      <c r="H35" s="101">
        <v>392792</v>
      </c>
      <c r="I35" s="101">
        <v>231153</v>
      </c>
      <c r="J35" s="44">
        <f t="shared" si="6"/>
        <v>58.848703639585331</v>
      </c>
      <c r="K35" s="45">
        <f t="shared" si="7"/>
        <v>-29248</v>
      </c>
      <c r="L35" s="45">
        <f t="shared" si="7"/>
        <v>17713</v>
      </c>
      <c r="M35" s="44">
        <f t="shared" si="8"/>
        <v>8.2988193403298354</v>
      </c>
    </row>
    <row r="36" spans="2:16">
      <c r="B36" s="45">
        <v>13</v>
      </c>
      <c r="C36" s="45">
        <v>11123</v>
      </c>
      <c r="D36" s="21" t="s">
        <v>41</v>
      </c>
      <c r="E36" s="101">
        <v>0</v>
      </c>
      <c r="F36" s="114">
        <v>88459</v>
      </c>
      <c r="G36" s="44">
        <v>100</v>
      </c>
      <c r="H36" s="101">
        <v>0</v>
      </c>
      <c r="I36" s="101">
        <v>250286</v>
      </c>
      <c r="J36" s="44">
        <v>0</v>
      </c>
      <c r="K36" s="45">
        <f t="shared" si="7"/>
        <v>0</v>
      </c>
      <c r="L36" s="45">
        <f t="shared" si="7"/>
        <v>161827</v>
      </c>
      <c r="M36" s="44">
        <f t="shared" si="8"/>
        <v>182.94011915124523</v>
      </c>
    </row>
    <row r="37" spans="2:16" ht="27.75">
      <c r="B37" s="49">
        <v>14</v>
      </c>
      <c r="C37" s="49">
        <v>15111</v>
      </c>
      <c r="D37" s="26" t="s">
        <v>42</v>
      </c>
      <c r="E37" s="101">
        <v>0</v>
      </c>
      <c r="F37" s="101">
        <v>45</v>
      </c>
      <c r="G37" s="44">
        <v>100</v>
      </c>
      <c r="H37" s="101">
        <v>0</v>
      </c>
      <c r="I37" s="101">
        <v>78</v>
      </c>
      <c r="J37" s="44">
        <v>0</v>
      </c>
      <c r="K37" s="45">
        <f t="shared" si="7"/>
        <v>0</v>
      </c>
      <c r="L37" s="45">
        <f t="shared" si="7"/>
        <v>33</v>
      </c>
      <c r="M37" s="44">
        <v>0</v>
      </c>
    </row>
    <row r="38" spans="2:16">
      <c r="B38" s="45">
        <v>15</v>
      </c>
      <c r="C38" s="45">
        <v>11515</v>
      </c>
      <c r="D38" s="21" t="s">
        <v>145</v>
      </c>
      <c r="E38" s="101">
        <v>0</v>
      </c>
      <c r="F38" s="101">
        <v>0</v>
      </c>
      <c r="G38" s="44">
        <v>100</v>
      </c>
      <c r="H38" s="101">
        <v>0</v>
      </c>
      <c r="I38" s="101">
        <v>99692</v>
      </c>
      <c r="J38" s="44">
        <v>0</v>
      </c>
      <c r="K38" s="45">
        <f t="shared" si="7"/>
        <v>0</v>
      </c>
      <c r="L38" s="45">
        <f t="shared" si="7"/>
        <v>99692</v>
      </c>
      <c r="M38" s="44">
        <v>0</v>
      </c>
    </row>
    <row r="39" spans="2:16" ht="27.75">
      <c r="B39" s="49">
        <v>16</v>
      </c>
      <c r="C39" s="49">
        <v>14229</v>
      </c>
      <c r="D39" s="26" t="s">
        <v>43</v>
      </c>
      <c r="E39" s="101">
        <v>0</v>
      </c>
      <c r="F39" s="101">
        <v>87</v>
      </c>
      <c r="G39" s="44">
        <v>100</v>
      </c>
      <c r="H39" s="101">
        <v>0</v>
      </c>
      <c r="I39" s="101">
        <v>23</v>
      </c>
      <c r="J39" s="44">
        <v>0</v>
      </c>
      <c r="K39" s="45">
        <f t="shared" si="7"/>
        <v>0</v>
      </c>
      <c r="L39" s="45">
        <f t="shared" si="7"/>
        <v>-64</v>
      </c>
      <c r="M39" s="44">
        <v>0</v>
      </c>
    </row>
    <row r="40" spans="2:16" ht="27.75">
      <c r="B40" s="45">
        <v>17</v>
      </c>
      <c r="C40" s="45">
        <v>14212</v>
      </c>
      <c r="D40" s="21" t="s">
        <v>44</v>
      </c>
      <c r="E40" s="101">
        <v>0</v>
      </c>
      <c r="F40" s="101">
        <v>56</v>
      </c>
      <c r="G40" s="44">
        <v>100</v>
      </c>
      <c r="H40" s="101">
        <v>0</v>
      </c>
      <c r="I40" s="101">
        <v>0</v>
      </c>
      <c r="J40" s="44">
        <v>0</v>
      </c>
      <c r="K40" s="45">
        <f t="shared" si="7"/>
        <v>0</v>
      </c>
      <c r="L40" s="45">
        <f t="shared" si="7"/>
        <v>-56</v>
      </c>
      <c r="M40" s="44">
        <v>0</v>
      </c>
    </row>
    <row r="41" spans="2:16" ht="28.5" thickBot="1">
      <c r="B41" s="105"/>
      <c r="C41" s="106"/>
      <c r="D41" s="106" t="s">
        <v>21</v>
      </c>
      <c r="E41" s="107">
        <f>SUM(E24:E40)</f>
        <v>13958853.439999999</v>
      </c>
      <c r="F41" s="107">
        <f>SUM(F24:F40)</f>
        <v>8688084</v>
      </c>
      <c r="G41" s="108">
        <f>F41/E41*100</f>
        <v>62.240670677892005</v>
      </c>
      <c r="H41" s="107">
        <f>SUM(H24:H40)</f>
        <v>12972848</v>
      </c>
      <c r="I41" s="107">
        <f>SUM(I24:I40)</f>
        <v>9316166</v>
      </c>
      <c r="J41" s="108">
        <f>I41/H41*100</f>
        <v>71.812804713352079</v>
      </c>
      <c r="K41" s="107">
        <f>H41-E41</f>
        <v>-986005.43999999948</v>
      </c>
      <c r="L41" s="107">
        <f>I41-F41</f>
        <v>628082</v>
      </c>
      <c r="M41" s="109">
        <f>L41/F41*100</f>
        <v>7.2292348922961613</v>
      </c>
    </row>
    <row r="43" spans="2:16">
      <c r="G43" s="20"/>
    </row>
    <row r="44" spans="2:16" ht="21.75" thickBot="1">
      <c r="B44" s="137" t="s">
        <v>142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>
      <c r="B45" s="140" t="s">
        <v>45</v>
      </c>
      <c r="C45" s="142" t="s">
        <v>46</v>
      </c>
      <c r="D45" s="135" t="s">
        <v>47</v>
      </c>
      <c r="E45" s="130" t="s">
        <v>195</v>
      </c>
      <c r="F45" s="130"/>
      <c r="G45" s="130"/>
      <c r="H45" s="130" t="s">
        <v>196</v>
      </c>
      <c r="I45" s="130"/>
      <c r="J45" s="130"/>
      <c r="K45" s="130" t="s">
        <v>48</v>
      </c>
      <c r="L45" s="130"/>
      <c r="M45" s="130"/>
      <c r="N45" s="142" t="s">
        <v>49</v>
      </c>
      <c r="O45" s="142"/>
      <c r="P45" s="144"/>
    </row>
    <row r="46" spans="2:16">
      <c r="B46" s="141"/>
      <c r="C46" s="143"/>
      <c r="D46" s="136"/>
      <c r="E46" s="51" t="s">
        <v>50</v>
      </c>
      <c r="F46" s="51" t="s">
        <v>51</v>
      </c>
      <c r="G46" s="51" t="s">
        <v>52</v>
      </c>
      <c r="H46" s="51" t="s">
        <v>50</v>
      </c>
      <c r="I46" s="51" t="s">
        <v>51</v>
      </c>
      <c r="J46" s="51" t="s">
        <v>52</v>
      </c>
      <c r="K46" s="51" t="s">
        <v>50</v>
      </c>
      <c r="L46" s="51" t="s">
        <v>53</v>
      </c>
      <c r="M46" s="51" t="s">
        <v>54</v>
      </c>
      <c r="N46" s="51" t="s">
        <v>50</v>
      </c>
      <c r="O46" s="51" t="s">
        <v>53</v>
      </c>
      <c r="P46" s="79" t="s">
        <v>54</v>
      </c>
    </row>
    <row r="47" spans="2:16">
      <c r="B47" s="67">
        <v>1</v>
      </c>
      <c r="C47" s="41" t="s">
        <v>55</v>
      </c>
      <c r="D47" s="41" t="s">
        <v>182</v>
      </c>
      <c r="E47" s="23">
        <v>56912</v>
      </c>
      <c r="F47" s="23">
        <v>6324728</v>
      </c>
      <c r="G47" s="23">
        <v>2365747</v>
      </c>
      <c r="H47" s="23">
        <v>62972</v>
      </c>
      <c r="I47" s="23">
        <v>5826239</v>
      </c>
      <c r="J47" s="23">
        <v>2536453</v>
      </c>
      <c r="K47" s="23">
        <f>H47-E47</f>
        <v>6060</v>
      </c>
      <c r="L47" s="22">
        <f>I47-F47</f>
        <v>-498489</v>
      </c>
      <c r="M47" s="22">
        <f>J47-G47</f>
        <v>170706</v>
      </c>
      <c r="N47" s="24">
        <f>K47/E47*100</f>
        <v>10.64801799269047</v>
      </c>
      <c r="O47" s="24">
        <f>L47/F47*100</f>
        <v>-7.8815879512921345</v>
      </c>
      <c r="P47" s="73">
        <f>M47/G47*100</f>
        <v>7.2157335505445008</v>
      </c>
    </row>
    <row r="48" spans="2:16">
      <c r="B48" s="68">
        <v>2</v>
      </c>
      <c r="C48" s="41" t="s">
        <v>59</v>
      </c>
      <c r="D48" s="41" t="s">
        <v>58</v>
      </c>
      <c r="E48" s="23">
        <v>18537467</v>
      </c>
      <c r="F48" s="23">
        <v>2268990</v>
      </c>
      <c r="G48" s="23">
        <v>259829</v>
      </c>
      <c r="H48" s="23">
        <v>31782471</v>
      </c>
      <c r="I48" s="23">
        <v>2921794</v>
      </c>
      <c r="J48" s="23">
        <v>338192</v>
      </c>
      <c r="K48" s="23">
        <f t="shared" ref="K48:M48" si="9">H48-E48</f>
        <v>13245004</v>
      </c>
      <c r="L48" s="22">
        <f t="shared" si="9"/>
        <v>652804</v>
      </c>
      <c r="M48" s="22">
        <f t="shared" si="9"/>
        <v>78363</v>
      </c>
      <c r="N48" s="24">
        <f t="shared" ref="N48:P48" si="10">K48/E48*100</f>
        <v>71.449912763162303</v>
      </c>
      <c r="O48" s="24">
        <f t="shared" si="10"/>
        <v>28.770686516908405</v>
      </c>
      <c r="P48" s="73">
        <f t="shared" si="10"/>
        <v>30.159451023557803</v>
      </c>
    </row>
    <row r="49" spans="2:16">
      <c r="B49" s="67">
        <v>3</v>
      </c>
      <c r="C49" s="41" t="s">
        <v>57</v>
      </c>
      <c r="D49" s="41" t="s">
        <v>58</v>
      </c>
      <c r="E49" s="23">
        <v>22486080</v>
      </c>
      <c r="F49" s="23">
        <v>2139561</v>
      </c>
      <c r="G49" s="23">
        <v>399102</v>
      </c>
      <c r="H49" s="23">
        <v>23959300</v>
      </c>
      <c r="I49" s="23">
        <v>2606809</v>
      </c>
      <c r="J49" s="23">
        <v>488272</v>
      </c>
      <c r="K49" s="23">
        <f t="shared" ref="K49:K96" si="11">H49-E49</f>
        <v>1473220</v>
      </c>
      <c r="L49" s="22">
        <f t="shared" ref="L49:L96" si="12">I49-F49</f>
        <v>467248</v>
      </c>
      <c r="M49" s="22">
        <f t="shared" ref="M49:M96" si="13">J49-G49</f>
        <v>89170</v>
      </c>
      <c r="N49" s="24">
        <f t="shared" ref="N49:N96" si="14">K49/E49*100</f>
        <v>6.5516977614595335</v>
      </c>
      <c r="O49" s="24">
        <f t="shared" ref="O49:O96" si="15">L49/F49*100</f>
        <v>21.83849864528284</v>
      </c>
      <c r="P49" s="73">
        <f t="shared" ref="P49:P96" si="16">M49/G49*100</f>
        <v>22.342659270061286</v>
      </c>
    </row>
    <row r="50" spans="2:16">
      <c r="B50" s="68">
        <v>4</v>
      </c>
      <c r="C50" s="41" t="s">
        <v>56</v>
      </c>
      <c r="D50" s="41" t="s">
        <v>182</v>
      </c>
      <c r="E50" s="23">
        <v>24904</v>
      </c>
      <c r="F50" s="23">
        <v>2487613</v>
      </c>
      <c r="G50" s="23">
        <v>1426606</v>
      </c>
      <c r="H50" s="23">
        <v>26912</v>
      </c>
      <c r="I50" s="23">
        <v>2335358</v>
      </c>
      <c r="J50" s="23">
        <v>1526178</v>
      </c>
      <c r="K50" s="23">
        <f t="shared" si="11"/>
        <v>2008</v>
      </c>
      <c r="L50" s="22">
        <f t="shared" si="12"/>
        <v>-152255</v>
      </c>
      <c r="M50" s="22">
        <f t="shared" si="13"/>
        <v>99572</v>
      </c>
      <c r="N50" s="24">
        <f t="shared" si="14"/>
        <v>8.062961773209123</v>
      </c>
      <c r="O50" s="24">
        <f t="shared" si="15"/>
        <v>-6.1205259821362885</v>
      </c>
      <c r="P50" s="73">
        <f t="shared" si="16"/>
        <v>6.9796425922784566</v>
      </c>
    </row>
    <row r="51" spans="2:16">
      <c r="B51" s="67">
        <v>5</v>
      </c>
      <c r="C51" s="41" t="s">
        <v>198</v>
      </c>
      <c r="D51" s="41" t="s">
        <v>58</v>
      </c>
      <c r="E51" s="23">
        <v>36254610</v>
      </c>
      <c r="F51" s="23">
        <v>1871296</v>
      </c>
      <c r="G51" s="23">
        <v>264494</v>
      </c>
      <c r="H51" s="23">
        <v>32075390</v>
      </c>
      <c r="I51" s="23">
        <v>1524795</v>
      </c>
      <c r="J51" s="23">
        <v>241744</v>
      </c>
      <c r="K51" s="23">
        <f t="shared" si="11"/>
        <v>-4179220</v>
      </c>
      <c r="L51" s="22">
        <f t="shared" si="12"/>
        <v>-346501</v>
      </c>
      <c r="M51" s="22">
        <f t="shared" si="13"/>
        <v>-22750</v>
      </c>
      <c r="N51" s="24">
        <f t="shared" si="14"/>
        <v>-11.527416789202807</v>
      </c>
      <c r="O51" s="24">
        <f t="shared" si="15"/>
        <v>-18.516632323266869</v>
      </c>
      <c r="P51" s="73">
        <f t="shared" si="16"/>
        <v>-8.6013293307220575</v>
      </c>
    </row>
    <row r="52" spans="2:16">
      <c r="B52" s="68">
        <v>6</v>
      </c>
      <c r="C52" s="41" t="s">
        <v>61</v>
      </c>
      <c r="D52" s="41" t="s">
        <v>58</v>
      </c>
      <c r="E52" s="23">
        <v>28932320</v>
      </c>
      <c r="F52" s="23">
        <v>1088057</v>
      </c>
      <c r="G52" s="23">
        <v>54671</v>
      </c>
      <c r="H52" s="23">
        <v>29840944</v>
      </c>
      <c r="I52" s="23">
        <v>1314835</v>
      </c>
      <c r="J52" s="23">
        <v>100113</v>
      </c>
      <c r="K52" s="23">
        <f t="shared" si="11"/>
        <v>908624</v>
      </c>
      <c r="L52" s="22">
        <f t="shared" si="12"/>
        <v>226778</v>
      </c>
      <c r="M52" s="22">
        <f t="shared" si="13"/>
        <v>45442</v>
      </c>
      <c r="N52" s="42">
        <f t="shared" si="14"/>
        <v>3.1405155203592381</v>
      </c>
      <c r="O52" s="42">
        <f t="shared" si="15"/>
        <v>20.842474245375012</v>
      </c>
      <c r="P52" s="74">
        <f t="shared" si="16"/>
        <v>83.119021053209195</v>
      </c>
    </row>
    <row r="53" spans="2:16">
      <c r="B53" s="67">
        <v>7</v>
      </c>
      <c r="C53" s="41" t="s">
        <v>199</v>
      </c>
      <c r="D53" s="41" t="s">
        <v>58</v>
      </c>
      <c r="E53" s="23">
        <v>8401048</v>
      </c>
      <c r="F53" s="23">
        <v>666307</v>
      </c>
      <c r="G53" s="23">
        <v>165392</v>
      </c>
      <c r="H53" s="23">
        <v>13566950</v>
      </c>
      <c r="I53" s="23">
        <v>988881</v>
      </c>
      <c r="J53" s="23">
        <v>253866</v>
      </c>
      <c r="K53" s="23">
        <f t="shared" si="11"/>
        <v>5165902</v>
      </c>
      <c r="L53" s="22">
        <f t="shared" si="12"/>
        <v>322574</v>
      </c>
      <c r="M53" s="22">
        <f t="shared" si="13"/>
        <v>88474</v>
      </c>
      <c r="N53" s="24">
        <f t="shared" si="14"/>
        <v>61.491161578888729</v>
      </c>
      <c r="O53" s="24">
        <f t="shared" si="15"/>
        <v>48.412218391822385</v>
      </c>
      <c r="P53" s="73">
        <f t="shared" si="16"/>
        <v>53.493518428944562</v>
      </c>
    </row>
    <row r="54" spans="2:16">
      <c r="B54" s="68">
        <v>8</v>
      </c>
      <c r="C54" s="41" t="s">
        <v>60</v>
      </c>
      <c r="D54" s="41" t="s">
        <v>58</v>
      </c>
      <c r="E54" s="23">
        <v>16290705</v>
      </c>
      <c r="F54" s="23">
        <v>1331258</v>
      </c>
      <c r="G54" s="23">
        <v>119975</v>
      </c>
      <c r="H54" s="23">
        <v>14175880</v>
      </c>
      <c r="I54" s="23">
        <v>948051</v>
      </c>
      <c r="J54" s="23">
        <v>85935</v>
      </c>
      <c r="K54" s="23">
        <f t="shared" si="11"/>
        <v>-2114825</v>
      </c>
      <c r="L54" s="22">
        <f t="shared" si="12"/>
        <v>-383207</v>
      </c>
      <c r="M54" s="22">
        <f t="shared" si="13"/>
        <v>-34040</v>
      </c>
      <c r="N54" s="24">
        <f t="shared" si="14"/>
        <v>-12.981789308688604</v>
      </c>
      <c r="O54" s="24">
        <f t="shared" si="15"/>
        <v>-28.785329365156866</v>
      </c>
      <c r="P54" s="73">
        <f t="shared" si="16"/>
        <v>-28.372577620337569</v>
      </c>
    </row>
    <row r="55" spans="2:16">
      <c r="B55" s="67">
        <v>9</v>
      </c>
      <c r="C55" s="41" t="s">
        <v>97</v>
      </c>
      <c r="D55" s="41" t="s">
        <v>58</v>
      </c>
      <c r="E55" s="23">
        <v>5792002</v>
      </c>
      <c r="F55" s="23">
        <v>710550</v>
      </c>
      <c r="G55" s="23">
        <v>70412</v>
      </c>
      <c r="H55" s="23">
        <v>7250469.0999999996</v>
      </c>
      <c r="I55" s="23">
        <v>821015</v>
      </c>
      <c r="J55" s="23">
        <v>142325</v>
      </c>
      <c r="K55" s="23">
        <f t="shared" si="11"/>
        <v>1458467.0999999996</v>
      </c>
      <c r="L55" s="22">
        <f t="shared" si="12"/>
        <v>110465</v>
      </c>
      <c r="M55" s="22">
        <f t="shared" si="13"/>
        <v>71913</v>
      </c>
      <c r="N55" s="24">
        <v>100</v>
      </c>
      <c r="O55" s="24">
        <v>100</v>
      </c>
      <c r="P55" s="73">
        <v>100</v>
      </c>
    </row>
    <row r="56" spans="2:16">
      <c r="B56" s="68">
        <v>10</v>
      </c>
      <c r="C56" s="41" t="s">
        <v>116</v>
      </c>
      <c r="D56" s="41" t="s">
        <v>58</v>
      </c>
      <c r="E56" s="23">
        <v>746319.69022579852</v>
      </c>
      <c r="F56" s="23">
        <v>106467</v>
      </c>
      <c r="G56" s="23">
        <v>18771</v>
      </c>
      <c r="H56" s="23">
        <v>5178962.7851761198</v>
      </c>
      <c r="I56" s="23">
        <v>820590</v>
      </c>
      <c r="J56" s="23">
        <v>26623</v>
      </c>
      <c r="K56" s="23">
        <f t="shared" si="11"/>
        <v>4432643.0949503211</v>
      </c>
      <c r="L56" s="22">
        <f t="shared" si="12"/>
        <v>714123</v>
      </c>
      <c r="M56" s="22">
        <f t="shared" si="13"/>
        <v>7852</v>
      </c>
      <c r="N56" s="24">
        <f t="shared" si="14"/>
        <v>593.93355863480269</v>
      </c>
      <c r="O56" s="24">
        <f t="shared" si="15"/>
        <v>670.74586491588946</v>
      </c>
      <c r="P56" s="73">
        <f t="shared" si="16"/>
        <v>41.83048319215812</v>
      </c>
    </row>
    <row r="57" spans="2:16">
      <c r="B57" s="67">
        <v>11</v>
      </c>
      <c r="C57" s="41" t="s">
        <v>62</v>
      </c>
      <c r="D57" s="41" t="s">
        <v>58</v>
      </c>
      <c r="E57" s="23">
        <v>35627027</v>
      </c>
      <c r="F57" s="23">
        <v>884996</v>
      </c>
      <c r="G57" s="23">
        <v>219553</v>
      </c>
      <c r="H57" s="23">
        <v>24458332</v>
      </c>
      <c r="I57" s="23">
        <v>604497</v>
      </c>
      <c r="J57" s="23">
        <v>117385</v>
      </c>
      <c r="K57" s="23">
        <f t="shared" si="11"/>
        <v>-11168695</v>
      </c>
      <c r="L57" s="22">
        <f t="shared" si="12"/>
        <v>-280499</v>
      </c>
      <c r="M57" s="22">
        <f t="shared" si="13"/>
        <v>-102168</v>
      </c>
      <c r="N57" s="24">
        <f t="shared" si="14"/>
        <v>-31.348939107380474</v>
      </c>
      <c r="O57" s="24">
        <f t="shared" si="15"/>
        <v>-31.694945513878032</v>
      </c>
      <c r="P57" s="73">
        <f t="shared" si="16"/>
        <v>-46.534549744253098</v>
      </c>
    </row>
    <row r="58" spans="2:16">
      <c r="B58" s="68">
        <v>12</v>
      </c>
      <c r="C58" s="41" t="s">
        <v>98</v>
      </c>
      <c r="D58" s="41" t="s">
        <v>183</v>
      </c>
      <c r="E58" s="23">
        <v>12864</v>
      </c>
      <c r="F58" s="23">
        <v>741828</v>
      </c>
      <c r="G58" s="23">
        <v>14256</v>
      </c>
      <c r="H58" s="23">
        <v>30916</v>
      </c>
      <c r="I58" s="23">
        <v>505577</v>
      </c>
      <c r="J58" s="23">
        <v>16510</v>
      </c>
      <c r="K58" s="23">
        <f t="shared" si="11"/>
        <v>18052</v>
      </c>
      <c r="L58" s="22">
        <f t="shared" si="12"/>
        <v>-236251</v>
      </c>
      <c r="M58" s="22">
        <f t="shared" si="13"/>
        <v>2254</v>
      </c>
      <c r="N58" s="24">
        <v>100</v>
      </c>
      <c r="O58" s="24">
        <v>100</v>
      </c>
      <c r="P58" s="73">
        <v>100</v>
      </c>
    </row>
    <row r="59" spans="2:16">
      <c r="B59" s="67">
        <v>13</v>
      </c>
      <c r="C59" s="41" t="s">
        <v>103</v>
      </c>
      <c r="D59" s="41" t="s">
        <v>183</v>
      </c>
      <c r="E59" s="23">
        <v>159</v>
      </c>
      <c r="F59" s="23">
        <v>120061</v>
      </c>
      <c r="G59" s="23">
        <v>1265</v>
      </c>
      <c r="H59" s="23">
        <v>434</v>
      </c>
      <c r="I59" s="23">
        <v>502809</v>
      </c>
      <c r="J59" s="23">
        <v>6736</v>
      </c>
      <c r="K59" s="23">
        <f t="shared" si="11"/>
        <v>275</v>
      </c>
      <c r="L59" s="22">
        <f t="shared" si="12"/>
        <v>382748</v>
      </c>
      <c r="M59" s="22">
        <f t="shared" si="13"/>
        <v>5471</v>
      </c>
      <c r="N59" s="24">
        <f t="shared" si="14"/>
        <v>172.95597484276729</v>
      </c>
      <c r="O59" s="24">
        <f t="shared" si="15"/>
        <v>318.79461273852456</v>
      </c>
      <c r="P59" s="73">
        <f t="shared" si="16"/>
        <v>432.49011857707512</v>
      </c>
    </row>
    <row r="60" spans="2:16">
      <c r="B60" s="68">
        <v>14</v>
      </c>
      <c r="C60" s="41" t="s">
        <v>102</v>
      </c>
      <c r="D60" s="41" t="s">
        <v>182</v>
      </c>
      <c r="E60" s="23">
        <v>3280</v>
      </c>
      <c r="F60" s="23">
        <v>363569</v>
      </c>
      <c r="G60" s="23">
        <v>55072</v>
      </c>
      <c r="H60" s="23">
        <v>4808.8</v>
      </c>
      <c r="I60" s="23">
        <v>441637</v>
      </c>
      <c r="J60" s="23">
        <v>68856</v>
      </c>
      <c r="K60" s="23">
        <f t="shared" si="11"/>
        <v>1528.8000000000002</v>
      </c>
      <c r="L60" s="22">
        <f t="shared" si="12"/>
        <v>78068</v>
      </c>
      <c r="M60" s="22">
        <f t="shared" si="13"/>
        <v>13784</v>
      </c>
      <c r="N60" s="24">
        <f t="shared" si="14"/>
        <v>46.609756097560982</v>
      </c>
      <c r="O60" s="24">
        <f t="shared" si="15"/>
        <v>21.472677813564964</v>
      </c>
      <c r="P60" s="73">
        <f t="shared" si="16"/>
        <v>25.029052876234747</v>
      </c>
    </row>
    <row r="61" spans="2:16">
      <c r="B61" s="67">
        <v>15</v>
      </c>
      <c r="C61" s="41" t="s">
        <v>100</v>
      </c>
      <c r="D61" s="41" t="s">
        <v>58</v>
      </c>
      <c r="E61" s="23">
        <v>2567817</v>
      </c>
      <c r="F61" s="23">
        <v>388968</v>
      </c>
      <c r="G61" s="23">
        <v>78919</v>
      </c>
      <c r="H61" s="23">
        <v>2393410</v>
      </c>
      <c r="I61" s="23">
        <v>352119</v>
      </c>
      <c r="J61" s="23">
        <v>70256</v>
      </c>
      <c r="K61" s="23">
        <f t="shared" si="11"/>
        <v>-174407</v>
      </c>
      <c r="L61" s="22">
        <f t="shared" si="12"/>
        <v>-36849</v>
      </c>
      <c r="M61" s="22">
        <f t="shared" si="13"/>
        <v>-8663</v>
      </c>
      <c r="N61" s="24">
        <f t="shared" si="14"/>
        <v>-6.7920338559951903</v>
      </c>
      <c r="O61" s="24">
        <f t="shared" si="15"/>
        <v>-9.4735299561917685</v>
      </c>
      <c r="P61" s="73">
        <f t="shared" si="16"/>
        <v>-10.97707776327627</v>
      </c>
    </row>
    <row r="62" spans="2:16">
      <c r="B62" s="68">
        <v>16</v>
      </c>
      <c r="C62" s="41" t="s">
        <v>157</v>
      </c>
      <c r="D62" s="41" t="s">
        <v>184</v>
      </c>
      <c r="E62" s="23">
        <v>2285238.1590000005</v>
      </c>
      <c r="F62" s="23">
        <v>577251</v>
      </c>
      <c r="G62" s="23">
        <v>8208</v>
      </c>
      <c r="H62" s="23">
        <v>1677200.02</v>
      </c>
      <c r="I62" s="23">
        <v>339546</v>
      </c>
      <c r="J62" s="23">
        <v>4849</v>
      </c>
      <c r="K62" s="23">
        <f t="shared" si="11"/>
        <v>-608038.13900000043</v>
      </c>
      <c r="L62" s="22">
        <f t="shared" si="12"/>
        <v>-237705</v>
      </c>
      <c r="M62" s="22">
        <f t="shared" si="13"/>
        <v>-3359</v>
      </c>
      <c r="N62" s="24">
        <f t="shared" si="14"/>
        <v>-26.607211007979686</v>
      </c>
      <c r="O62" s="24">
        <f t="shared" si="15"/>
        <v>-41.178793973505464</v>
      </c>
      <c r="P62" s="73">
        <f t="shared" si="16"/>
        <v>-40.923489278752434</v>
      </c>
    </row>
    <row r="63" spans="2:16">
      <c r="B63" s="67">
        <v>17</v>
      </c>
      <c r="C63" s="41" t="s">
        <v>104</v>
      </c>
      <c r="D63" s="41" t="s">
        <v>183</v>
      </c>
      <c r="E63" s="23">
        <v>1129371.5</v>
      </c>
      <c r="F63" s="23">
        <v>333674</v>
      </c>
      <c r="G63" s="23">
        <v>96896</v>
      </c>
      <c r="H63" s="23">
        <v>996482</v>
      </c>
      <c r="I63" s="23">
        <v>335568</v>
      </c>
      <c r="J63" s="23">
        <v>110735</v>
      </c>
      <c r="K63" s="23">
        <f t="shared" si="11"/>
        <v>-132889.5</v>
      </c>
      <c r="L63" s="22">
        <f t="shared" si="12"/>
        <v>1894</v>
      </c>
      <c r="M63" s="22">
        <f t="shared" si="13"/>
        <v>13839</v>
      </c>
      <c r="N63" s="24">
        <f t="shared" si="14"/>
        <v>-11.766677306802944</v>
      </c>
      <c r="O63" s="24">
        <f t="shared" si="15"/>
        <v>0.56761989246989575</v>
      </c>
      <c r="P63" s="73">
        <f t="shared" si="16"/>
        <v>14.282323315719946</v>
      </c>
    </row>
    <row r="64" spans="2:16">
      <c r="B64" s="68">
        <v>18</v>
      </c>
      <c r="C64" s="41" t="s">
        <v>101</v>
      </c>
      <c r="D64" s="41" t="s">
        <v>58</v>
      </c>
      <c r="E64" s="23">
        <v>5393766</v>
      </c>
      <c r="F64" s="23">
        <v>375750</v>
      </c>
      <c r="G64" s="23">
        <v>110679</v>
      </c>
      <c r="H64" s="23">
        <v>4638812.4000000004</v>
      </c>
      <c r="I64" s="23">
        <v>306829</v>
      </c>
      <c r="J64" s="23">
        <v>92162</v>
      </c>
      <c r="K64" s="23">
        <f t="shared" si="11"/>
        <v>-754953.59999999963</v>
      </c>
      <c r="L64" s="22">
        <f t="shared" si="12"/>
        <v>-68921</v>
      </c>
      <c r="M64" s="22">
        <f t="shared" si="13"/>
        <v>-18517</v>
      </c>
      <c r="N64" s="24">
        <f t="shared" si="14"/>
        <v>-13.996780727973732</v>
      </c>
      <c r="O64" s="24">
        <f t="shared" si="15"/>
        <v>-18.342248835662009</v>
      </c>
      <c r="P64" s="73">
        <f t="shared" si="16"/>
        <v>-16.730364387101439</v>
      </c>
    </row>
    <row r="65" spans="2:16">
      <c r="B65" s="67">
        <v>19</v>
      </c>
      <c r="C65" s="41" t="s">
        <v>149</v>
      </c>
      <c r="D65" s="41" t="s">
        <v>58</v>
      </c>
      <c r="E65" s="23">
        <v>0</v>
      </c>
      <c r="F65" s="23">
        <v>0</v>
      </c>
      <c r="G65" s="23">
        <v>0</v>
      </c>
      <c r="H65" s="23">
        <v>601062</v>
      </c>
      <c r="I65" s="23">
        <v>306087</v>
      </c>
      <c r="J65" s="23">
        <v>3099</v>
      </c>
      <c r="K65" s="23">
        <f t="shared" si="11"/>
        <v>601062</v>
      </c>
      <c r="L65" s="22">
        <f t="shared" si="12"/>
        <v>306087</v>
      </c>
      <c r="M65" s="22">
        <f t="shared" si="13"/>
        <v>3099</v>
      </c>
      <c r="N65" s="24" t="e">
        <f t="shared" si="14"/>
        <v>#DIV/0!</v>
      </c>
      <c r="O65" s="24" t="e">
        <f t="shared" si="15"/>
        <v>#DIV/0!</v>
      </c>
      <c r="P65" s="73" t="e">
        <f t="shared" si="16"/>
        <v>#DIV/0!</v>
      </c>
    </row>
    <row r="66" spans="2:16">
      <c r="B66" s="68">
        <v>20</v>
      </c>
      <c r="C66" s="41" t="s">
        <v>99</v>
      </c>
      <c r="D66" s="41" t="s">
        <v>58</v>
      </c>
      <c r="E66" s="23">
        <v>4572166</v>
      </c>
      <c r="F66" s="23">
        <v>427826</v>
      </c>
      <c r="G66" s="23">
        <v>81978</v>
      </c>
      <c r="H66" s="23">
        <v>2852709</v>
      </c>
      <c r="I66" s="23">
        <v>304143</v>
      </c>
      <c r="J66" s="23">
        <v>59370</v>
      </c>
      <c r="K66" s="23">
        <f t="shared" si="11"/>
        <v>-1719457</v>
      </c>
      <c r="L66" s="22">
        <f t="shared" si="12"/>
        <v>-123683</v>
      </c>
      <c r="M66" s="22">
        <f t="shared" si="13"/>
        <v>-22608</v>
      </c>
      <c r="N66" s="24">
        <f t="shared" si="14"/>
        <v>-37.607055386877903</v>
      </c>
      <c r="O66" s="24">
        <f t="shared" si="15"/>
        <v>-28.909650184888246</v>
      </c>
      <c r="P66" s="73">
        <f t="shared" si="16"/>
        <v>-27.578130717997514</v>
      </c>
    </row>
    <row r="67" spans="2:16">
      <c r="B67" s="67">
        <v>21</v>
      </c>
      <c r="C67" s="41" t="s">
        <v>106</v>
      </c>
      <c r="D67" s="41" t="s">
        <v>58</v>
      </c>
      <c r="E67" s="23">
        <v>2391040</v>
      </c>
      <c r="F67" s="23">
        <v>195739</v>
      </c>
      <c r="G67" s="23">
        <v>17655</v>
      </c>
      <c r="H67" s="23">
        <v>3095830</v>
      </c>
      <c r="I67" s="23">
        <v>245703</v>
      </c>
      <c r="J67" s="23">
        <v>22310</v>
      </c>
      <c r="K67" s="23">
        <f t="shared" si="11"/>
        <v>704790</v>
      </c>
      <c r="L67" s="22">
        <f t="shared" si="12"/>
        <v>49964</v>
      </c>
      <c r="M67" s="22">
        <f t="shared" si="13"/>
        <v>4655</v>
      </c>
      <c r="N67" s="24">
        <f t="shared" si="14"/>
        <v>29.476294834047106</v>
      </c>
      <c r="O67" s="24">
        <f t="shared" si="15"/>
        <v>25.525827760436094</v>
      </c>
      <c r="P67" s="73">
        <f t="shared" si="16"/>
        <v>26.366468422543189</v>
      </c>
    </row>
    <row r="68" spans="2:16">
      <c r="B68" s="68">
        <v>22</v>
      </c>
      <c r="C68" s="41" t="s">
        <v>112</v>
      </c>
      <c r="D68" s="41" t="s">
        <v>58</v>
      </c>
      <c r="E68" s="23">
        <v>3145715</v>
      </c>
      <c r="F68" s="23">
        <v>118872</v>
      </c>
      <c r="G68" s="23">
        <v>25136</v>
      </c>
      <c r="H68" s="23">
        <v>4031633.4</v>
      </c>
      <c r="I68" s="23">
        <v>245213</v>
      </c>
      <c r="J68" s="23">
        <v>49649</v>
      </c>
      <c r="K68" s="23">
        <f t="shared" si="11"/>
        <v>885918.39999999991</v>
      </c>
      <c r="L68" s="22">
        <f t="shared" si="12"/>
        <v>126341</v>
      </c>
      <c r="M68" s="22">
        <f t="shared" si="13"/>
        <v>24513</v>
      </c>
      <c r="N68" s="24">
        <f t="shared" si="14"/>
        <v>28.162703868595852</v>
      </c>
      <c r="O68" s="24">
        <f t="shared" si="15"/>
        <v>106.28322901944949</v>
      </c>
      <c r="P68" s="73">
        <f t="shared" si="16"/>
        <v>97.521483131763205</v>
      </c>
    </row>
    <row r="69" spans="2:16">
      <c r="B69" s="67">
        <v>23</v>
      </c>
      <c r="C69" s="41" t="s">
        <v>161</v>
      </c>
      <c r="D69" s="41" t="s">
        <v>58</v>
      </c>
      <c r="E69" s="23">
        <v>222247</v>
      </c>
      <c r="F69" s="23">
        <v>233989</v>
      </c>
      <c r="G69" s="23">
        <v>43645</v>
      </c>
      <c r="H69" s="23">
        <v>202852</v>
      </c>
      <c r="I69" s="23">
        <v>242610</v>
      </c>
      <c r="J69" s="23">
        <v>45264</v>
      </c>
      <c r="K69" s="23">
        <f t="shared" si="11"/>
        <v>-19395</v>
      </c>
      <c r="L69" s="22">
        <f t="shared" si="12"/>
        <v>8621</v>
      </c>
      <c r="M69" s="22">
        <f t="shared" si="13"/>
        <v>1619</v>
      </c>
      <c r="N69" s="24">
        <f t="shared" si="14"/>
        <v>-8.7267769643684723</v>
      </c>
      <c r="O69" s="24">
        <f t="shared" si="15"/>
        <v>3.6843612306561422</v>
      </c>
      <c r="P69" s="73">
        <f t="shared" si="16"/>
        <v>3.7094741665711992</v>
      </c>
    </row>
    <row r="70" spans="2:16">
      <c r="B70" s="68">
        <v>24</v>
      </c>
      <c r="C70" s="41" t="s">
        <v>63</v>
      </c>
      <c r="D70" s="41" t="s">
        <v>185</v>
      </c>
      <c r="E70" s="23">
        <v>535410.12799999991</v>
      </c>
      <c r="F70" s="23">
        <v>276542</v>
      </c>
      <c r="G70" s="23">
        <v>184499</v>
      </c>
      <c r="H70" s="23">
        <v>444048.5580000006</v>
      </c>
      <c r="I70" s="23">
        <v>231410</v>
      </c>
      <c r="J70" s="23">
        <v>155757</v>
      </c>
      <c r="K70" s="23">
        <f t="shared" si="11"/>
        <v>-91361.569999999308</v>
      </c>
      <c r="L70" s="22">
        <f t="shared" si="12"/>
        <v>-45132</v>
      </c>
      <c r="M70" s="22">
        <f t="shared" si="13"/>
        <v>-28742</v>
      </c>
      <c r="N70" s="24">
        <f t="shared" si="14"/>
        <v>-17.063847921830742</v>
      </c>
      <c r="O70" s="24">
        <f t="shared" si="15"/>
        <v>-16.320124971975325</v>
      </c>
      <c r="P70" s="73">
        <f t="shared" si="16"/>
        <v>-15.578404218993056</v>
      </c>
    </row>
    <row r="71" spans="2:16">
      <c r="B71" s="67">
        <v>25</v>
      </c>
      <c r="C71" s="41" t="s">
        <v>124</v>
      </c>
      <c r="D71" s="41" t="s">
        <v>58</v>
      </c>
      <c r="E71" s="23">
        <v>627988.45000000007</v>
      </c>
      <c r="F71" s="23">
        <v>81999</v>
      </c>
      <c r="G71" s="23">
        <v>24458</v>
      </c>
      <c r="H71" s="23">
        <v>2118247.25</v>
      </c>
      <c r="I71" s="23">
        <v>212726</v>
      </c>
      <c r="J71" s="23">
        <v>64026</v>
      </c>
      <c r="K71" s="23">
        <f t="shared" si="11"/>
        <v>1490258.7999999998</v>
      </c>
      <c r="L71" s="22">
        <f t="shared" si="12"/>
        <v>130727</v>
      </c>
      <c r="M71" s="22">
        <f t="shared" si="13"/>
        <v>39568</v>
      </c>
      <c r="N71" s="24">
        <f t="shared" si="14"/>
        <v>237.30672116660739</v>
      </c>
      <c r="O71" s="24">
        <f t="shared" si="15"/>
        <v>159.42511494042611</v>
      </c>
      <c r="P71" s="73">
        <f t="shared" si="16"/>
        <v>161.77937689099682</v>
      </c>
    </row>
    <row r="72" spans="2:16">
      <c r="B72" s="68">
        <v>26</v>
      </c>
      <c r="C72" s="41" t="s">
        <v>105</v>
      </c>
      <c r="D72" s="41" t="s">
        <v>183</v>
      </c>
      <c r="E72" s="23">
        <v>17268</v>
      </c>
      <c r="F72" s="23">
        <v>201121</v>
      </c>
      <c r="G72" s="23">
        <v>2072</v>
      </c>
      <c r="H72" s="23">
        <v>19110</v>
      </c>
      <c r="I72" s="23">
        <v>207544</v>
      </c>
      <c r="J72" s="23">
        <v>2316</v>
      </c>
      <c r="K72" s="23">
        <f t="shared" si="11"/>
        <v>1842</v>
      </c>
      <c r="L72" s="22">
        <f t="shared" si="12"/>
        <v>6423</v>
      </c>
      <c r="M72" s="22">
        <f t="shared" si="13"/>
        <v>244</v>
      </c>
      <c r="N72" s="24">
        <f t="shared" si="14"/>
        <v>10.667129951355108</v>
      </c>
      <c r="O72" s="24">
        <f t="shared" si="15"/>
        <v>3.1935998727134409</v>
      </c>
      <c r="P72" s="73">
        <f t="shared" si="16"/>
        <v>11.776061776061777</v>
      </c>
    </row>
    <row r="73" spans="2:16">
      <c r="B73" s="67">
        <v>27</v>
      </c>
      <c r="C73" s="41" t="s">
        <v>113</v>
      </c>
      <c r="D73" s="41" t="s">
        <v>183</v>
      </c>
      <c r="E73" s="23">
        <v>111</v>
      </c>
      <c r="F73" s="23">
        <v>114002</v>
      </c>
      <c r="G73" s="23">
        <v>20880</v>
      </c>
      <c r="H73" s="23">
        <v>330</v>
      </c>
      <c r="I73" s="23">
        <v>194694</v>
      </c>
      <c r="J73" s="23">
        <v>35203</v>
      </c>
      <c r="K73" s="23">
        <f t="shared" si="11"/>
        <v>219</v>
      </c>
      <c r="L73" s="22">
        <f t="shared" si="12"/>
        <v>80692</v>
      </c>
      <c r="M73" s="22">
        <f t="shared" si="13"/>
        <v>14323</v>
      </c>
      <c r="N73" s="24">
        <f t="shared" si="14"/>
        <v>197.29729729729729</v>
      </c>
      <c r="O73" s="24">
        <f t="shared" si="15"/>
        <v>70.781214364660272</v>
      </c>
      <c r="P73" s="73">
        <f t="shared" si="16"/>
        <v>68.596743295019152</v>
      </c>
    </row>
    <row r="74" spans="2:16">
      <c r="B74" s="68">
        <v>28</v>
      </c>
      <c r="C74" s="41" t="s">
        <v>159</v>
      </c>
      <c r="D74" s="41" t="s">
        <v>58</v>
      </c>
      <c r="E74" s="23">
        <v>186266</v>
      </c>
      <c r="F74" s="23">
        <v>69632</v>
      </c>
      <c r="G74" s="23">
        <v>11175</v>
      </c>
      <c r="H74" s="23">
        <v>445104</v>
      </c>
      <c r="I74" s="23">
        <v>192801</v>
      </c>
      <c r="J74" s="23">
        <v>29433</v>
      </c>
      <c r="K74" s="23">
        <f t="shared" si="11"/>
        <v>258838</v>
      </c>
      <c r="L74" s="22">
        <f t="shared" si="12"/>
        <v>123169</v>
      </c>
      <c r="M74" s="22">
        <f t="shared" si="13"/>
        <v>18258</v>
      </c>
      <c r="N74" s="24">
        <f t="shared" si="14"/>
        <v>138.96148518784963</v>
      </c>
      <c r="O74" s="24">
        <f t="shared" si="15"/>
        <v>176.88562729779412</v>
      </c>
      <c r="P74" s="73">
        <f t="shared" si="16"/>
        <v>163.38255033557047</v>
      </c>
    </row>
    <row r="75" spans="2:16">
      <c r="B75" s="67">
        <v>29</v>
      </c>
      <c r="C75" s="41" t="s">
        <v>117</v>
      </c>
      <c r="D75" s="41" t="s">
        <v>58</v>
      </c>
      <c r="E75" s="23">
        <v>1313565</v>
      </c>
      <c r="F75" s="23">
        <v>85325</v>
      </c>
      <c r="G75" s="23">
        <v>3065</v>
      </c>
      <c r="H75" s="23">
        <v>4105935</v>
      </c>
      <c r="I75" s="23">
        <v>188495</v>
      </c>
      <c r="J75" s="23">
        <v>9138</v>
      </c>
      <c r="K75" s="23">
        <f t="shared" si="11"/>
        <v>2792370</v>
      </c>
      <c r="L75" s="22">
        <f t="shared" si="12"/>
        <v>103170</v>
      </c>
      <c r="M75" s="22">
        <f t="shared" si="13"/>
        <v>6073</v>
      </c>
      <c r="N75" s="24">
        <f t="shared" si="14"/>
        <v>212.57950691438947</v>
      </c>
      <c r="O75" s="24">
        <f t="shared" si="15"/>
        <v>120.91415177263404</v>
      </c>
      <c r="P75" s="73">
        <f t="shared" si="16"/>
        <v>198.14029363784667</v>
      </c>
    </row>
    <row r="76" spans="2:16">
      <c r="B76" s="68">
        <v>30</v>
      </c>
      <c r="C76" s="41" t="s">
        <v>172</v>
      </c>
      <c r="D76" s="41" t="s">
        <v>58</v>
      </c>
      <c r="E76" s="23">
        <v>6633420</v>
      </c>
      <c r="F76" s="23">
        <v>505985</v>
      </c>
      <c r="G76" s="23">
        <v>111693</v>
      </c>
      <c r="H76" s="23">
        <v>2680000</v>
      </c>
      <c r="I76" s="23">
        <v>188254</v>
      </c>
      <c r="J76" s="23">
        <v>35111</v>
      </c>
      <c r="K76" s="23">
        <f t="shared" si="11"/>
        <v>-3953420</v>
      </c>
      <c r="L76" s="22">
        <f t="shared" si="12"/>
        <v>-317731</v>
      </c>
      <c r="M76" s="22">
        <f t="shared" si="13"/>
        <v>-76582</v>
      </c>
      <c r="N76" s="24">
        <f t="shared" si="14"/>
        <v>-59.598517808310049</v>
      </c>
      <c r="O76" s="24">
        <f t="shared" si="15"/>
        <v>-62.794549245530995</v>
      </c>
      <c r="P76" s="73">
        <f t="shared" si="16"/>
        <v>-68.564726527177172</v>
      </c>
    </row>
    <row r="77" spans="2:16">
      <c r="B77" s="67">
        <v>31</v>
      </c>
      <c r="C77" s="41" t="s">
        <v>160</v>
      </c>
      <c r="D77" s="41" t="s">
        <v>58</v>
      </c>
      <c r="E77" s="23">
        <v>16582326</v>
      </c>
      <c r="F77" s="23">
        <v>300964</v>
      </c>
      <c r="G77" s="23">
        <v>55499</v>
      </c>
      <c r="H77" s="23">
        <v>11408328</v>
      </c>
      <c r="I77" s="23">
        <v>187647</v>
      </c>
      <c r="J77" s="23">
        <v>42036</v>
      </c>
      <c r="K77" s="23">
        <f t="shared" si="11"/>
        <v>-5173998</v>
      </c>
      <c r="L77" s="22">
        <f t="shared" si="12"/>
        <v>-113317</v>
      </c>
      <c r="M77" s="22">
        <f t="shared" si="13"/>
        <v>-13463</v>
      </c>
      <c r="N77" s="24">
        <f t="shared" si="14"/>
        <v>-31.201883258114695</v>
      </c>
      <c r="O77" s="24">
        <f t="shared" si="15"/>
        <v>-37.651347004957401</v>
      </c>
      <c r="P77" s="73">
        <f t="shared" si="16"/>
        <v>-24.258094740445774</v>
      </c>
    </row>
    <row r="78" spans="2:16">
      <c r="B78" s="68">
        <v>32</v>
      </c>
      <c r="C78" s="41" t="s">
        <v>107</v>
      </c>
      <c r="D78" s="41" t="s">
        <v>58</v>
      </c>
      <c r="E78" s="23">
        <v>1771084</v>
      </c>
      <c r="F78" s="23">
        <v>111841</v>
      </c>
      <c r="G78" s="23">
        <v>6383</v>
      </c>
      <c r="H78" s="23">
        <v>2960928</v>
      </c>
      <c r="I78" s="23">
        <v>185414</v>
      </c>
      <c r="J78" s="23">
        <v>10171</v>
      </c>
      <c r="K78" s="23">
        <f t="shared" si="11"/>
        <v>1189844</v>
      </c>
      <c r="L78" s="22">
        <f t="shared" si="12"/>
        <v>73573</v>
      </c>
      <c r="M78" s="22">
        <f t="shared" si="13"/>
        <v>3788</v>
      </c>
      <c r="N78" s="24">
        <f t="shared" si="14"/>
        <v>67.181680823721507</v>
      </c>
      <c r="O78" s="24">
        <f t="shared" si="15"/>
        <v>65.783567743492995</v>
      </c>
      <c r="P78" s="73">
        <f t="shared" si="16"/>
        <v>59.345135516214938</v>
      </c>
    </row>
    <row r="79" spans="2:16">
      <c r="B79" s="67">
        <v>33</v>
      </c>
      <c r="C79" s="41" t="s">
        <v>108</v>
      </c>
      <c r="D79" s="41" t="s">
        <v>58</v>
      </c>
      <c r="E79" s="23">
        <v>579994.89410000003</v>
      </c>
      <c r="F79" s="23">
        <v>122666</v>
      </c>
      <c r="G79" s="23">
        <v>58073</v>
      </c>
      <c r="H79" s="23">
        <v>759672.13899999997</v>
      </c>
      <c r="I79" s="23">
        <v>179901</v>
      </c>
      <c r="J79" s="23">
        <v>83664</v>
      </c>
      <c r="K79" s="23">
        <f t="shared" si="11"/>
        <v>179677.24489999993</v>
      </c>
      <c r="L79" s="22">
        <f t="shared" si="12"/>
        <v>57235</v>
      </c>
      <c r="M79" s="22">
        <f t="shared" si="13"/>
        <v>25591</v>
      </c>
      <c r="N79" s="24">
        <f t="shared" si="14"/>
        <v>30.979108045220276</v>
      </c>
      <c r="O79" s="24">
        <f t="shared" si="15"/>
        <v>46.659220974027029</v>
      </c>
      <c r="P79" s="73">
        <f t="shared" si="16"/>
        <v>44.06695021782928</v>
      </c>
    </row>
    <row r="80" spans="2:16">
      <c r="B80" s="68">
        <v>34</v>
      </c>
      <c r="C80" s="41" t="s">
        <v>109</v>
      </c>
      <c r="D80" s="41" t="s">
        <v>58</v>
      </c>
      <c r="E80" s="23">
        <v>877327.2</v>
      </c>
      <c r="F80" s="23">
        <v>137059</v>
      </c>
      <c r="G80" s="23">
        <v>33239</v>
      </c>
      <c r="H80" s="23">
        <v>829898.86</v>
      </c>
      <c r="I80" s="23">
        <v>144010</v>
      </c>
      <c r="J80" s="23">
        <v>34918</v>
      </c>
      <c r="K80" s="23">
        <f t="shared" si="11"/>
        <v>-47428.339999999967</v>
      </c>
      <c r="L80" s="22">
        <f t="shared" si="12"/>
        <v>6951</v>
      </c>
      <c r="M80" s="22">
        <f t="shared" si="13"/>
        <v>1679</v>
      </c>
      <c r="N80" s="24">
        <f t="shared" si="14"/>
        <v>-5.4060035982014432</v>
      </c>
      <c r="O80" s="24">
        <f t="shared" si="15"/>
        <v>5.0715385344997408</v>
      </c>
      <c r="P80" s="73">
        <f t="shared" si="16"/>
        <v>5.0512951653178497</v>
      </c>
    </row>
    <row r="81" spans="2:16">
      <c r="B81" s="67">
        <v>35</v>
      </c>
      <c r="C81" s="41" t="s">
        <v>170</v>
      </c>
      <c r="D81" s="41" t="s">
        <v>58</v>
      </c>
      <c r="E81" s="23">
        <v>177371</v>
      </c>
      <c r="F81" s="23">
        <v>8473</v>
      </c>
      <c r="G81" s="23">
        <v>3989</v>
      </c>
      <c r="H81" s="23">
        <v>2143045</v>
      </c>
      <c r="I81" s="23">
        <v>141292</v>
      </c>
      <c r="J81" s="23">
        <v>66365</v>
      </c>
      <c r="K81" s="23">
        <f t="shared" si="11"/>
        <v>1965674</v>
      </c>
      <c r="L81" s="22">
        <f t="shared" si="12"/>
        <v>132819</v>
      </c>
      <c r="M81" s="22">
        <f t="shared" si="13"/>
        <v>62376</v>
      </c>
      <c r="N81" s="24">
        <f t="shared" si="14"/>
        <v>1108.2273877916907</v>
      </c>
      <c r="O81" s="24">
        <f t="shared" si="15"/>
        <v>1567.5557653723592</v>
      </c>
      <c r="P81" s="73">
        <f t="shared" si="16"/>
        <v>1563.7001754825772</v>
      </c>
    </row>
    <row r="82" spans="2:16">
      <c r="B82" s="68">
        <v>36</v>
      </c>
      <c r="C82" s="41" t="s">
        <v>158</v>
      </c>
      <c r="D82" s="41" t="s">
        <v>186</v>
      </c>
      <c r="E82" s="23">
        <v>295.4797999999999</v>
      </c>
      <c r="F82" s="23">
        <v>2994</v>
      </c>
      <c r="G82" s="23">
        <v>638</v>
      </c>
      <c r="H82" s="23">
        <v>40252.125322222229</v>
      </c>
      <c r="I82" s="23">
        <v>136713</v>
      </c>
      <c r="J82" s="23">
        <v>29110</v>
      </c>
      <c r="K82" s="23">
        <f t="shared" si="11"/>
        <v>39956.645522222228</v>
      </c>
      <c r="L82" s="22">
        <f t="shared" si="12"/>
        <v>133719</v>
      </c>
      <c r="M82" s="22">
        <f t="shared" si="13"/>
        <v>28472</v>
      </c>
      <c r="N82" s="24">
        <f t="shared" si="14"/>
        <v>13522.631842251903</v>
      </c>
      <c r="O82" s="24">
        <f t="shared" si="15"/>
        <v>4466.2324649298598</v>
      </c>
      <c r="P82" s="73">
        <f t="shared" si="16"/>
        <v>4462.6959247648902</v>
      </c>
    </row>
    <row r="83" spans="2:16">
      <c r="B83" s="67">
        <v>37</v>
      </c>
      <c r="C83" s="41" t="s">
        <v>200</v>
      </c>
      <c r="D83" s="41" t="s">
        <v>58</v>
      </c>
      <c r="E83" s="23">
        <v>1634130</v>
      </c>
      <c r="F83" s="23">
        <v>119231</v>
      </c>
      <c r="G83" s="23">
        <v>15505</v>
      </c>
      <c r="H83" s="23">
        <v>2194800</v>
      </c>
      <c r="I83" s="23">
        <v>134714</v>
      </c>
      <c r="J83" s="23">
        <v>19123</v>
      </c>
      <c r="K83" s="23">
        <f t="shared" si="11"/>
        <v>560670</v>
      </c>
      <c r="L83" s="22">
        <f t="shared" si="12"/>
        <v>15483</v>
      </c>
      <c r="M83" s="22">
        <f t="shared" si="13"/>
        <v>3618</v>
      </c>
      <c r="N83" s="24">
        <f t="shared" si="14"/>
        <v>34.309999816416074</v>
      </c>
      <c r="O83" s="24">
        <f t="shared" si="15"/>
        <v>12.985716801838448</v>
      </c>
      <c r="P83" s="73">
        <f t="shared" si="16"/>
        <v>23.334408255401485</v>
      </c>
    </row>
    <row r="84" spans="2:16">
      <c r="B84" s="68">
        <v>38</v>
      </c>
      <c r="C84" s="41" t="s">
        <v>114</v>
      </c>
      <c r="D84" s="41" t="s">
        <v>185</v>
      </c>
      <c r="E84" s="23">
        <v>2246302.3200000003</v>
      </c>
      <c r="F84" s="23">
        <v>125587</v>
      </c>
      <c r="G84" s="23">
        <v>33892</v>
      </c>
      <c r="H84" s="23">
        <v>2903064.7514999998</v>
      </c>
      <c r="I84" s="23">
        <v>127737</v>
      </c>
      <c r="J84" s="23">
        <v>31999</v>
      </c>
      <c r="K84" s="23">
        <f t="shared" si="11"/>
        <v>656762.43149999948</v>
      </c>
      <c r="L84" s="22">
        <f t="shared" si="12"/>
        <v>2150</v>
      </c>
      <c r="M84" s="22">
        <f t="shared" si="13"/>
        <v>-1893</v>
      </c>
      <c r="N84" s="24">
        <f t="shared" si="14"/>
        <v>29.237490682020013</v>
      </c>
      <c r="O84" s="24">
        <f t="shared" si="15"/>
        <v>1.7119606328680517</v>
      </c>
      <c r="P84" s="73">
        <f t="shared" si="16"/>
        <v>-5.5853888823321141</v>
      </c>
    </row>
    <row r="85" spans="2:16">
      <c r="B85" s="67">
        <v>39</v>
      </c>
      <c r="C85" s="41" t="s">
        <v>174</v>
      </c>
      <c r="D85" s="41" t="s">
        <v>58</v>
      </c>
      <c r="E85" s="23">
        <v>492765</v>
      </c>
      <c r="F85" s="23">
        <v>26951</v>
      </c>
      <c r="G85" s="23">
        <v>5033</v>
      </c>
      <c r="H85" s="23">
        <v>5301410</v>
      </c>
      <c r="I85" s="23">
        <v>126636</v>
      </c>
      <c r="J85" s="23">
        <v>24573</v>
      </c>
      <c r="K85" s="23">
        <f t="shared" si="11"/>
        <v>4808645</v>
      </c>
      <c r="L85" s="22">
        <f t="shared" si="12"/>
        <v>99685</v>
      </c>
      <c r="M85" s="22">
        <f t="shared" si="13"/>
        <v>19540</v>
      </c>
      <c r="N85" s="24">
        <f t="shared" si="14"/>
        <v>975.849542885554</v>
      </c>
      <c r="O85" s="24">
        <f t="shared" si="15"/>
        <v>369.87495825757856</v>
      </c>
      <c r="P85" s="73">
        <f t="shared" si="16"/>
        <v>388.23763163123385</v>
      </c>
    </row>
    <row r="86" spans="2:16">
      <c r="B86" s="68">
        <v>40</v>
      </c>
      <c r="C86" s="41" t="s">
        <v>111</v>
      </c>
      <c r="D86" s="41" t="s">
        <v>183</v>
      </c>
      <c r="E86" s="23">
        <v>31992</v>
      </c>
      <c r="F86" s="23">
        <v>124501</v>
      </c>
      <c r="G86" s="23">
        <v>23327</v>
      </c>
      <c r="H86" s="23">
        <v>33334</v>
      </c>
      <c r="I86" s="23">
        <v>121155</v>
      </c>
      <c r="J86" s="23">
        <v>22870</v>
      </c>
      <c r="K86" s="23">
        <f t="shared" si="11"/>
        <v>1342</v>
      </c>
      <c r="L86" s="22">
        <f t="shared" si="12"/>
        <v>-3346</v>
      </c>
      <c r="M86" s="22">
        <f t="shared" si="13"/>
        <v>-457</v>
      </c>
      <c r="N86" s="24">
        <f t="shared" si="14"/>
        <v>4.1947986996749194</v>
      </c>
      <c r="O86" s="24">
        <f t="shared" si="15"/>
        <v>-2.6875286142279982</v>
      </c>
      <c r="P86" s="73">
        <f t="shared" si="16"/>
        <v>-1.9591031851502552</v>
      </c>
    </row>
    <row r="87" spans="2:16">
      <c r="B87" s="67">
        <v>41</v>
      </c>
      <c r="C87" s="41" t="s">
        <v>110</v>
      </c>
      <c r="D87" s="41" t="s">
        <v>58</v>
      </c>
      <c r="E87" s="23">
        <v>3959097</v>
      </c>
      <c r="F87" s="23">
        <v>116334</v>
      </c>
      <c r="G87" s="23">
        <v>75707</v>
      </c>
      <c r="H87" s="23">
        <v>4267094.1099999994</v>
      </c>
      <c r="I87" s="23">
        <v>120380</v>
      </c>
      <c r="J87" s="23">
        <v>83194</v>
      </c>
      <c r="K87" s="23">
        <f t="shared" si="11"/>
        <v>307997.1099999994</v>
      </c>
      <c r="L87" s="22">
        <f t="shared" si="12"/>
        <v>4046</v>
      </c>
      <c r="M87" s="22">
        <f t="shared" si="13"/>
        <v>7487</v>
      </c>
      <c r="N87" s="24">
        <f t="shared" si="14"/>
        <v>7.7794787548776752</v>
      </c>
      <c r="O87" s="24">
        <f t="shared" si="15"/>
        <v>3.4779170319940858</v>
      </c>
      <c r="P87" s="73">
        <f t="shared" si="16"/>
        <v>9.8894421916071167</v>
      </c>
    </row>
    <row r="88" spans="2:16">
      <c r="B88" s="68">
        <v>42</v>
      </c>
      <c r="C88" s="41" t="s">
        <v>201</v>
      </c>
      <c r="D88" s="41" t="s">
        <v>58</v>
      </c>
      <c r="E88" s="23">
        <v>1320973</v>
      </c>
      <c r="F88" s="23">
        <v>147782</v>
      </c>
      <c r="G88" s="23">
        <v>13365</v>
      </c>
      <c r="H88" s="23">
        <v>1374157</v>
      </c>
      <c r="I88" s="23">
        <v>112976</v>
      </c>
      <c r="J88" s="23">
        <v>10407</v>
      </c>
      <c r="K88" s="23">
        <f t="shared" si="11"/>
        <v>53184</v>
      </c>
      <c r="L88" s="22">
        <f t="shared" si="12"/>
        <v>-34806</v>
      </c>
      <c r="M88" s="22">
        <f t="shared" si="13"/>
        <v>-2958</v>
      </c>
      <c r="N88" s="24">
        <f t="shared" si="14"/>
        <v>4.0261231683009422</v>
      </c>
      <c r="O88" s="24">
        <f t="shared" si="15"/>
        <v>-23.552259409129665</v>
      </c>
      <c r="P88" s="73">
        <f t="shared" si="16"/>
        <v>-22.1324354657688</v>
      </c>
    </row>
    <row r="89" spans="2:16">
      <c r="B89" s="67">
        <v>43</v>
      </c>
      <c r="C89" s="41" t="s">
        <v>120</v>
      </c>
      <c r="D89" s="41" t="s">
        <v>183</v>
      </c>
      <c r="E89" s="23">
        <v>11256</v>
      </c>
      <c r="F89" s="23">
        <v>82598</v>
      </c>
      <c r="G89" s="23">
        <v>35345</v>
      </c>
      <c r="H89" s="23">
        <v>14168</v>
      </c>
      <c r="I89" s="23">
        <v>109811</v>
      </c>
      <c r="J89" s="23">
        <v>47349</v>
      </c>
      <c r="K89" s="23">
        <f t="shared" si="11"/>
        <v>2912</v>
      </c>
      <c r="L89" s="22">
        <f t="shared" si="12"/>
        <v>27213</v>
      </c>
      <c r="M89" s="22">
        <f t="shared" si="13"/>
        <v>12004</v>
      </c>
      <c r="N89" s="24">
        <f t="shared" si="14"/>
        <v>25.870646766169152</v>
      </c>
      <c r="O89" s="24">
        <f t="shared" si="15"/>
        <v>32.94631831279208</v>
      </c>
      <c r="P89" s="73">
        <f t="shared" si="16"/>
        <v>33.962370915263826</v>
      </c>
    </row>
    <row r="90" spans="2:16">
      <c r="B90" s="68">
        <v>44</v>
      </c>
      <c r="C90" s="41" t="s">
        <v>175</v>
      </c>
      <c r="D90" s="41" t="s">
        <v>183</v>
      </c>
      <c r="E90" s="23">
        <v>202595</v>
      </c>
      <c r="F90" s="23">
        <v>76282</v>
      </c>
      <c r="G90" s="23">
        <v>12414</v>
      </c>
      <c r="H90" s="23">
        <v>374834</v>
      </c>
      <c r="I90" s="23">
        <v>109299</v>
      </c>
      <c r="J90" s="23">
        <v>19145</v>
      </c>
      <c r="K90" s="23">
        <f t="shared" si="11"/>
        <v>172239</v>
      </c>
      <c r="L90" s="22">
        <f t="shared" si="12"/>
        <v>33017</v>
      </c>
      <c r="M90" s="22">
        <f t="shared" si="13"/>
        <v>6731</v>
      </c>
      <c r="N90" s="24">
        <f t="shared" si="14"/>
        <v>85.016412053604483</v>
      </c>
      <c r="O90" s="24">
        <f t="shared" si="15"/>
        <v>43.282819013659839</v>
      </c>
      <c r="P90" s="73">
        <f t="shared" si="16"/>
        <v>54.221040760431769</v>
      </c>
    </row>
    <row r="91" spans="2:16">
      <c r="B91" s="67">
        <v>45</v>
      </c>
      <c r="C91" s="41" t="s">
        <v>156</v>
      </c>
      <c r="D91" s="41" t="s">
        <v>58</v>
      </c>
      <c r="E91" s="23">
        <v>86853.918390761813</v>
      </c>
      <c r="F91" s="23">
        <v>16011</v>
      </c>
      <c r="G91" s="23">
        <v>4798</v>
      </c>
      <c r="H91" s="23">
        <v>423793.06953028793</v>
      </c>
      <c r="I91" s="23">
        <v>104284</v>
      </c>
      <c r="J91" s="23">
        <v>6107</v>
      </c>
      <c r="K91" s="23">
        <f t="shared" si="11"/>
        <v>336939.1511395261</v>
      </c>
      <c r="L91" s="22">
        <f t="shared" si="12"/>
        <v>88273</v>
      </c>
      <c r="M91" s="22">
        <f t="shared" si="13"/>
        <v>1309</v>
      </c>
      <c r="N91" s="24">
        <f t="shared" si="14"/>
        <v>387.93776651919541</v>
      </c>
      <c r="O91" s="24">
        <f t="shared" si="15"/>
        <v>551.32721254137778</v>
      </c>
      <c r="P91" s="73">
        <f t="shared" si="16"/>
        <v>27.282200917048772</v>
      </c>
    </row>
    <row r="92" spans="2:16">
      <c r="B92" s="68">
        <v>46</v>
      </c>
      <c r="C92" s="41" t="s">
        <v>177</v>
      </c>
      <c r="D92" s="41" t="s">
        <v>58</v>
      </c>
      <c r="E92" s="23">
        <v>202098.25</v>
      </c>
      <c r="F92" s="23">
        <v>1823</v>
      </c>
      <c r="G92" s="23">
        <v>378</v>
      </c>
      <c r="H92" s="23">
        <v>14581594</v>
      </c>
      <c r="I92" s="23">
        <v>102191</v>
      </c>
      <c r="J92" s="23">
        <v>20694</v>
      </c>
      <c r="K92" s="23">
        <f t="shared" si="11"/>
        <v>14379495.75</v>
      </c>
      <c r="L92" s="22">
        <f t="shared" si="12"/>
        <v>100368</v>
      </c>
      <c r="M92" s="22">
        <f t="shared" si="13"/>
        <v>20316</v>
      </c>
      <c r="N92" s="24">
        <f t="shared" si="14"/>
        <v>7115.101565698862</v>
      </c>
      <c r="O92" s="24">
        <f t="shared" si="15"/>
        <v>5505.6500274273176</v>
      </c>
      <c r="P92" s="73">
        <f t="shared" si="16"/>
        <v>5374.6031746031749</v>
      </c>
    </row>
    <row r="93" spans="2:16">
      <c r="B93" s="67">
        <v>47</v>
      </c>
      <c r="C93" s="41" t="s">
        <v>118</v>
      </c>
      <c r="D93" s="41" t="s">
        <v>58</v>
      </c>
      <c r="E93" s="23">
        <v>626107.39999999991</v>
      </c>
      <c r="F93" s="23">
        <v>83588</v>
      </c>
      <c r="G93" s="23">
        <v>30710</v>
      </c>
      <c r="H93" s="23">
        <v>660165.38</v>
      </c>
      <c r="I93" s="23">
        <v>97850</v>
      </c>
      <c r="J93" s="23">
        <v>35514</v>
      </c>
      <c r="K93" s="23">
        <f t="shared" si="11"/>
        <v>34057.980000000098</v>
      </c>
      <c r="L93" s="22">
        <f t="shared" si="12"/>
        <v>14262</v>
      </c>
      <c r="M93" s="22">
        <f t="shared" si="13"/>
        <v>4804</v>
      </c>
      <c r="N93" s="24">
        <f t="shared" si="14"/>
        <v>5.4396386306886173</v>
      </c>
      <c r="O93" s="24">
        <f t="shared" si="15"/>
        <v>17.062257740345505</v>
      </c>
      <c r="P93" s="73">
        <f t="shared" si="16"/>
        <v>15.643112992510583</v>
      </c>
    </row>
    <row r="94" spans="2:16">
      <c r="B94" s="68">
        <v>48</v>
      </c>
      <c r="C94" s="41" t="s">
        <v>176</v>
      </c>
      <c r="D94" s="41" t="s">
        <v>58</v>
      </c>
      <c r="E94" s="23">
        <v>0</v>
      </c>
      <c r="F94" s="23">
        <v>0</v>
      </c>
      <c r="G94" s="23">
        <v>0</v>
      </c>
      <c r="H94" s="23">
        <v>1529409.2</v>
      </c>
      <c r="I94" s="23">
        <v>97043</v>
      </c>
      <c r="J94" s="23">
        <v>20763</v>
      </c>
      <c r="K94" s="23">
        <f t="shared" si="11"/>
        <v>1529409.2</v>
      </c>
      <c r="L94" s="22">
        <f t="shared" si="12"/>
        <v>97043</v>
      </c>
      <c r="M94" s="22">
        <f t="shared" si="13"/>
        <v>20763</v>
      </c>
      <c r="N94" s="24" t="e">
        <f t="shared" si="14"/>
        <v>#DIV/0!</v>
      </c>
      <c r="O94" s="24" t="e">
        <f t="shared" si="15"/>
        <v>#DIV/0!</v>
      </c>
      <c r="P94" s="73" t="e">
        <f t="shared" si="16"/>
        <v>#DIV/0!</v>
      </c>
    </row>
    <row r="95" spans="2:16">
      <c r="B95" s="67">
        <v>49</v>
      </c>
      <c r="C95" s="41" t="s">
        <v>202</v>
      </c>
      <c r="D95" s="41" t="s">
        <v>58</v>
      </c>
      <c r="E95" s="23">
        <v>64877.9</v>
      </c>
      <c r="F95" s="23">
        <v>74425</v>
      </c>
      <c r="G95" s="23">
        <v>13673</v>
      </c>
      <c r="H95" s="23">
        <v>72483.02</v>
      </c>
      <c r="I95" s="23">
        <v>94278</v>
      </c>
      <c r="J95" s="23">
        <v>17590</v>
      </c>
      <c r="K95" s="23">
        <f t="shared" si="11"/>
        <v>7605.1200000000026</v>
      </c>
      <c r="L95" s="22">
        <f t="shared" si="12"/>
        <v>19853</v>
      </c>
      <c r="M95" s="22">
        <f t="shared" si="13"/>
        <v>3917</v>
      </c>
      <c r="N95" s="24">
        <f t="shared" si="14"/>
        <v>11.722204325355788</v>
      </c>
      <c r="O95" s="24">
        <f t="shared" si="15"/>
        <v>26.675176352032249</v>
      </c>
      <c r="P95" s="73">
        <f t="shared" si="16"/>
        <v>28.647699846412639</v>
      </c>
    </row>
    <row r="96" spans="2:16" ht="18" thickBot="1">
      <c r="B96" s="75">
        <v>50</v>
      </c>
      <c r="C96" s="76" t="s">
        <v>121</v>
      </c>
      <c r="D96" s="76" t="s">
        <v>122</v>
      </c>
      <c r="E96" s="23">
        <v>21909.630000000005</v>
      </c>
      <c r="F96" s="23">
        <v>68465</v>
      </c>
      <c r="G96" s="23">
        <v>33797</v>
      </c>
      <c r="H96" s="23">
        <v>34191.78899999999</v>
      </c>
      <c r="I96" s="23">
        <v>93752</v>
      </c>
      <c r="J96" s="23">
        <v>52514</v>
      </c>
      <c r="K96" s="80">
        <f t="shared" si="11"/>
        <v>12282.158999999985</v>
      </c>
      <c r="L96" s="81">
        <f t="shared" si="12"/>
        <v>25287</v>
      </c>
      <c r="M96" s="81">
        <f t="shared" si="13"/>
        <v>18717</v>
      </c>
      <c r="N96" s="77">
        <f t="shared" si="14"/>
        <v>56.058267528935822</v>
      </c>
      <c r="O96" s="77">
        <f t="shared" si="15"/>
        <v>36.934199956181992</v>
      </c>
      <c r="P96" s="78">
        <f t="shared" si="16"/>
        <v>55.380655087729679</v>
      </c>
    </row>
    <row r="97" spans="2:16">
      <c r="B97" s="27"/>
      <c r="C97" s="28"/>
      <c r="D97" s="29"/>
      <c r="E97" s="30"/>
      <c r="F97" s="30"/>
      <c r="G97" s="30"/>
      <c r="H97" s="31"/>
      <c r="I97" s="30"/>
      <c r="J97" s="30"/>
      <c r="K97" s="32"/>
      <c r="L97" s="33"/>
      <c r="M97" s="33"/>
      <c r="N97" s="34"/>
      <c r="O97" s="34"/>
      <c r="P97" s="34"/>
    </row>
    <row r="98" spans="2:16">
      <c r="B98" s="35"/>
      <c r="C98"/>
      <c r="D98" s="36"/>
      <c r="E98"/>
      <c r="F98"/>
      <c r="G98"/>
      <c r="H98"/>
      <c r="I98"/>
      <c r="J98"/>
      <c r="K98"/>
      <c r="L98"/>
      <c r="M98"/>
      <c r="N98"/>
      <c r="O98"/>
      <c r="P98"/>
    </row>
    <row r="99" spans="2:16" ht="21.75" thickBot="1">
      <c r="B99" s="132" t="s">
        <v>143</v>
      </c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4"/>
      <c r="P99" s="72"/>
    </row>
    <row r="100" spans="2:16">
      <c r="B100" s="129" t="s">
        <v>45</v>
      </c>
      <c r="C100" s="130" t="s">
        <v>46</v>
      </c>
      <c r="D100" s="135" t="s">
        <v>47</v>
      </c>
      <c r="E100" s="130" t="s">
        <v>195</v>
      </c>
      <c r="F100" s="130"/>
      <c r="G100" s="130"/>
      <c r="H100" s="130" t="s">
        <v>197</v>
      </c>
      <c r="I100" s="130"/>
      <c r="J100" s="130"/>
      <c r="K100" s="130" t="s">
        <v>48</v>
      </c>
      <c r="L100" s="130"/>
      <c r="M100" s="130"/>
      <c r="N100" s="130" t="s">
        <v>49</v>
      </c>
      <c r="O100" s="130"/>
      <c r="P100" s="131"/>
    </row>
    <row r="101" spans="2:16">
      <c r="B101" s="126"/>
      <c r="C101" s="127"/>
      <c r="D101" s="136"/>
      <c r="E101" s="25" t="s">
        <v>50</v>
      </c>
      <c r="F101" s="25" t="s">
        <v>51</v>
      </c>
      <c r="G101" s="25" t="s">
        <v>52</v>
      </c>
      <c r="H101" s="25" t="s">
        <v>50</v>
      </c>
      <c r="I101" s="25" t="s">
        <v>51</v>
      </c>
      <c r="J101" s="25" t="s">
        <v>52</v>
      </c>
      <c r="K101" s="25" t="s">
        <v>50</v>
      </c>
      <c r="L101" s="25" t="s">
        <v>53</v>
      </c>
      <c r="M101" s="25" t="s">
        <v>54</v>
      </c>
      <c r="N101" s="25" t="s">
        <v>50</v>
      </c>
      <c r="O101" s="25" t="s">
        <v>53</v>
      </c>
      <c r="P101" s="66" t="s">
        <v>54</v>
      </c>
    </row>
    <row r="102" spans="2:16">
      <c r="B102" s="67">
        <v>1</v>
      </c>
      <c r="C102" s="41" t="s">
        <v>55</v>
      </c>
      <c r="D102" s="41" t="s">
        <v>182</v>
      </c>
      <c r="E102" s="22">
        <v>56912</v>
      </c>
      <c r="F102" s="22">
        <v>6324728</v>
      </c>
      <c r="G102" s="22">
        <v>2365747</v>
      </c>
      <c r="H102" s="22">
        <v>62972</v>
      </c>
      <c r="I102" s="22">
        <v>5826239</v>
      </c>
      <c r="J102" s="22">
        <v>2536453</v>
      </c>
      <c r="K102" s="22">
        <f>H102-E102</f>
        <v>6060</v>
      </c>
      <c r="L102" s="22">
        <f>I102-F102</f>
        <v>-498489</v>
      </c>
      <c r="M102" s="22">
        <f>J102-G102</f>
        <v>170706</v>
      </c>
      <c r="N102" s="24">
        <f>K102/E102*100</f>
        <v>10.64801799269047</v>
      </c>
      <c r="O102" s="24">
        <f>L102/F102*100</f>
        <v>-7.8815879512921345</v>
      </c>
      <c r="P102" s="73">
        <f>M102/G102*100</f>
        <v>7.2157335505445008</v>
      </c>
    </row>
    <row r="103" spans="2:16">
      <c r="B103" s="68">
        <v>2</v>
      </c>
      <c r="C103" s="41" t="s">
        <v>56</v>
      </c>
      <c r="D103" s="41" t="s">
        <v>182</v>
      </c>
      <c r="E103" s="22">
        <v>24904</v>
      </c>
      <c r="F103" s="22">
        <v>2487613</v>
      </c>
      <c r="G103" s="22">
        <v>1426606</v>
      </c>
      <c r="H103" s="22">
        <v>26912</v>
      </c>
      <c r="I103" s="22">
        <v>2335358</v>
      </c>
      <c r="J103" s="22">
        <v>1526178</v>
      </c>
      <c r="K103" s="22">
        <f t="shared" ref="K103:M103" si="17">H103-E103</f>
        <v>2008</v>
      </c>
      <c r="L103" s="42">
        <f t="shared" si="17"/>
        <v>-152255</v>
      </c>
      <c r="M103" s="42">
        <f t="shared" si="17"/>
        <v>99572</v>
      </c>
      <c r="N103" s="24">
        <f t="shared" ref="N103:P103" si="18">K103/E103*100</f>
        <v>8.062961773209123</v>
      </c>
      <c r="O103" s="24">
        <f t="shared" si="18"/>
        <v>-6.1205259821362885</v>
      </c>
      <c r="P103" s="73">
        <f t="shared" si="18"/>
        <v>6.9796425922784566</v>
      </c>
    </row>
    <row r="104" spans="2:16">
      <c r="B104" s="67">
        <v>3</v>
      </c>
      <c r="C104" s="41" t="s">
        <v>57</v>
      </c>
      <c r="D104" s="41" t="s">
        <v>58</v>
      </c>
      <c r="E104" s="22">
        <v>22486080</v>
      </c>
      <c r="F104" s="22">
        <v>2139561</v>
      </c>
      <c r="G104" s="22">
        <v>399102</v>
      </c>
      <c r="H104" s="22">
        <v>23959300</v>
      </c>
      <c r="I104" s="22">
        <v>2606809</v>
      </c>
      <c r="J104" s="22">
        <v>488272</v>
      </c>
      <c r="K104" s="22">
        <f t="shared" ref="K104:K151" si="19">H104-E104</f>
        <v>1473220</v>
      </c>
      <c r="L104" s="42">
        <f t="shared" ref="L104:L151" si="20">I104-F104</f>
        <v>467248</v>
      </c>
      <c r="M104" s="42">
        <f t="shared" ref="M104:M151" si="21">J104-G104</f>
        <v>89170</v>
      </c>
      <c r="N104" s="24">
        <f t="shared" ref="N104:N151" si="22">K104/E104*100</f>
        <v>6.5516977614595335</v>
      </c>
      <c r="O104" s="24">
        <f t="shared" ref="O104:O151" si="23">L104/F104*100</f>
        <v>21.83849864528284</v>
      </c>
      <c r="P104" s="73">
        <f t="shared" ref="P104:P151" si="24">M104/G104*100</f>
        <v>22.342659270061286</v>
      </c>
    </row>
    <row r="105" spans="2:16">
      <c r="B105" s="68">
        <v>4</v>
      </c>
      <c r="C105" s="41" t="s">
        <v>59</v>
      </c>
      <c r="D105" s="41" t="s">
        <v>58</v>
      </c>
      <c r="E105" s="22">
        <v>18537467</v>
      </c>
      <c r="F105" s="22">
        <v>2268990</v>
      </c>
      <c r="G105" s="22">
        <v>259829</v>
      </c>
      <c r="H105" s="22">
        <v>31782471</v>
      </c>
      <c r="I105" s="22">
        <v>2921794</v>
      </c>
      <c r="J105" s="22">
        <v>338192</v>
      </c>
      <c r="K105" s="22">
        <f t="shared" si="19"/>
        <v>13245004</v>
      </c>
      <c r="L105" s="42">
        <f t="shared" si="20"/>
        <v>652804</v>
      </c>
      <c r="M105" s="42">
        <f t="shared" si="21"/>
        <v>78363</v>
      </c>
      <c r="N105" s="24">
        <f t="shared" si="22"/>
        <v>71.449912763162303</v>
      </c>
      <c r="O105" s="24">
        <f t="shared" si="23"/>
        <v>28.770686516908405</v>
      </c>
      <c r="P105" s="73">
        <f t="shared" si="24"/>
        <v>30.159451023557803</v>
      </c>
    </row>
    <row r="106" spans="2:16">
      <c r="B106" s="67">
        <v>5</v>
      </c>
      <c r="C106" s="41" t="s">
        <v>199</v>
      </c>
      <c r="D106" s="41" t="s">
        <v>58</v>
      </c>
      <c r="E106" s="22">
        <v>8401048</v>
      </c>
      <c r="F106" s="22">
        <v>666307</v>
      </c>
      <c r="G106" s="22">
        <v>165392</v>
      </c>
      <c r="H106" s="22">
        <v>13566950</v>
      </c>
      <c r="I106" s="22">
        <v>988881</v>
      </c>
      <c r="J106" s="22">
        <v>253866</v>
      </c>
      <c r="K106" s="22">
        <f t="shared" si="19"/>
        <v>5165902</v>
      </c>
      <c r="L106" s="22">
        <f t="shared" si="20"/>
        <v>322574</v>
      </c>
      <c r="M106" s="42">
        <f t="shared" si="21"/>
        <v>88474</v>
      </c>
      <c r="N106" s="24">
        <f t="shared" si="22"/>
        <v>61.491161578888729</v>
      </c>
      <c r="O106" s="24">
        <f t="shared" si="23"/>
        <v>48.412218391822385</v>
      </c>
      <c r="P106" s="73">
        <f t="shared" si="24"/>
        <v>53.493518428944562</v>
      </c>
    </row>
    <row r="107" spans="2:16">
      <c r="B107" s="68">
        <v>6</v>
      </c>
      <c r="C107" s="41" t="s">
        <v>198</v>
      </c>
      <c r="D107" s="41" t="s">
        <v>58</v>
      </c>
      <c r="E107" s="22">
        <v>36254610</v>
      </c>
      <c r="F107" s="22">
        <v>1871296</v>
      </c>
      <c r="G107" s="22">
        <v>264494</v>
      </c>
      <c r="H107" s="22">
        <v>32075390</v>
      </c>
      <c r="I107" s="22">
        <v>1524795</v>
      </c>
      <c r="J107" s="22">
        <v>241744</v>
      </c>
      <c r="K107" s="22">
        <f t="shared" si="19"/>
        <v>-4179220</v>
      </c>
      <c r="L107" s="42">
        <f t="shared" si="20"/>
        <v>-346501</v>
      </c>
      <c r="M107" s="42">
        <f t="shared" si="21"/>
        <v>-22750</v>
      </c>
      <c r="N107" s="24">
        <f t="shared" si="22"/>
        <v>-11.527416789202807</v>
      </c>
      <c r="O107" s="24">
        <f t="shared" si="23"/>
        <v>-18.516632323266869</v>
      </c>
      <c r="P107" s="73">
        <f t="shared" si="24"/>
        <v>-8.6013293307220575</v>
      </c>
    </row>
    <row r="108" spans="2:16">
      <c r="B108" s="67">
        <v>7</v>
      </c>
      <c r="C108" s="41" t="s">
        <v>64</v>
      </c>
      <c r="D108" s="41" t="s">
        <v>58</v>
      </c>
      <c r="E108" s="22">
        <v>665003</v>
      </c>
      <c r="F108" s="22">
        <v>81398</v>
      </c>
      <c r="G108" s="22">
        <v>160877</v>
      </c>
      <c r="H108" s="22">
        <v>682000</v>
      </c>
      <c r="I108" s="22">
        <v>84962</v>
      </c>
      <c r="J108" s="22">
        <v>169340</v>
      </c>
      <c r="K108" s="22">
        <f t="shared" si="19"/>
        <v>16997</v>
      </c>
      <c r="L108" s="42">
        <f t="shared" si="20"/>
        <v>3564</v>
      </c>
      <c r="M108" s="42">
        <f t="shared" si="21"/>
        <v>8463</v>
      </c>
      <c r="N108" s="24">
        <f t="shared" si="22"/>
        <v>2.555928319120365</v>
      </c>
      <c r="O108" s="24">
        <f t="shared" si="23"/>
        <v>4.3784859578859425</v>
      </c>
      <c r="P108" s="73">
        <f t="shared" si="24"/>
        <v>5.2605406614991583</v>
      </c>
    </row>
    <row r="109" spans="2:16">
      <c r="B109" s="68">
        <v>8</v>
      </c>
      <c r="C109" s="41" t="s">
        <v>63</v>
      </c>
      <c r="D109" s="41" t="s">
        <v>185</v>
      </c>
      <c r="E109" s="22">
        <v>535410.12799999991</v>
      </c>
      <c r="F109" s="22">
        <v>276542</v>
      </c>
      <c r="G109" s="22">
        <v>184499</v>
      </c>
      <c r="H109" s="22">
        <v>444048.5580000006</v>
      </c>
      <c r="I109" s="22">
        <v>231410</v>
      </c>
      <c r="J109" s="22">
        <v>155757</v>
      </c>
      <c r="K109" s="42">
        <f t="shared" si="19"/>
        <v>-91361.569999999308</v>
      </c>
      <c r="L109" s="42">
        <f t="shared" si="20"/>
        <v>-45132</v>
      </c>
      <c r="M109" s="42">
        <f t="shared" si="21"/>
        <v>-28742</v>
      </c>
      <c r="N109" s="24">
        <f t="shared" si="22"/>
        <v>-17.063847921830742</v>
      </c>
      <c r="O109" s="24">
        <f t="shared" si="23"/>
        <v>-16.320124971975325</v>
      </c>
      <c r="P109" s="73">
        <f t="shared" si="24"/>
        <v>-15.578404218993056</v>
      </c>
    </row>
    <row r="110" spans="2:16">
      <c r="B110" s="67">
        <v>9</v>
      </c>
      <c r="C110" s="41" t="s">
        <v>97</v>
      </c>
      <c r="D110" s="41" t="s">
        <v>58</v>
      </c>
      <c r="E110" s="22">
        <v>5792002</v>
      </c>
      <c r="F110" s="22">
        <v>710550</v>
      </c>
      <c r="G110" s="22">
        <v>70412</v>
      </c>
      <c r="H110" s="22">
        <v>7250469.0999999996</v>
      </c>
      <c r="I110" s="22">
        <v>821015</v>
      </c>
      <c r="J110" s="22">
        <v>142325</v>
      </c>
      <c r="K110" s="22">
        <f t="shared" si="19"/>
        <v>1458467.0999999996</v>
      </c>
      <c r="L110" s="22">
        <f t="shared" si="20"/>
        <v>110465</v>
      </c>
      <c r="M110" s="42">
        <f t="shared" si="21"/>
        <v>71913</v>
      </c>
      <c r="N110" s="24">
        <f t="shared" si="22"/>
        <v>25.180707810529064</v>
      </c>
      <c r="O110" s="24">
        <f t="shared" si="23"/>
        <v>15.546407712335514</v>
      </c>
      <c r="P110" s="73">
        <f t="shared" si="24"/>
        <v>102.13173890814066</v>
      </c>
    </row>
    <row r="111" spans="2:16">
      <c r="B111" s="68">
        <v>10</v>
      </c>
      <c r="C111" s="41" t="s">
        <v>62</v>
      </c>
      <c r="D111" s="41" t="s">
        <v>58</v>
      </c>
      <c r="E111" s="22">
        <v>35627027</v>
      </c>
      <c r="F111" s="22">
        <v>884996</v>
      </c>
      <c r="G111" s="22">
        <v>219553</v>
      </c>
      <c r="H111" s="22">
        <v>24458332</v>
      </c>
      <c r="I111" s="22">
        <v>604497</v>
      </c>
      <c r="J111" s="22">
        <v>117385</v>
      </c>
      <c r="K111" s="22">
        <f t="shared" si="19"/>
        <v>-11168695</v>
      </c>
      <c r="L111" s="42">
        <f t="shared" si="20"/>
        <v>-280499</v>
      </c>
      <c r="M111" s="42">
        <f t="shared" si="21"/>
        <v>-102168</v>
      </c>
      <c r="N111" s="24">
        <f t="shared" si="22"/>
        <v>-31.348939107380474</v>
      </c>
      <c r="O111" s="24">
        <f t="shared" si="23"/>
        <v>-31.694945513878032</v>
      </c>
      <c r="P111" s="73">
        <f t="shared" si="24"/>
        <v>-46.534549744253098</v>
      </c>
    </row>
    <row r="112" spans="2:16">
      <c r="B112" s="67">
        <v>11</v>
      </c>
      <c r="C112" s="41" t="s">
        <v>104</v>
      </c>
      <c r="D112" s="41" t="s">
        <v>183</v>
      </c>
      <c r="E112" s="22">
        <v>1129371.5</v>
      </c>
      <c r="F112" s="22">
        <v>333674</v>
      </c>
      <c r="G112" s="22">
        <v>96896</v>
      </c>
      <c r="H112" s="22">
        <v>996482</v>
      </c>
      <c r="I112" s="22">
        <v>335568</v>
      </c>
      <c r="J112" s="22">
        <v>110735</v>
      </c>
      <c r="K112" s="22">
        <f t="shared" si="19"/>
        <v>-132889.5</v>
      </c>
      <c r="L112" s="42">
        <f t="shared" si="20"/>
        <v>1894</v>
      </c>
      <c r="M112" s="42">
        <f t="shared" si="21"/>
        <v>13839</v>
      </c>
      <c r="N112" s="24">
        <f t="shared" si="22"/>
        <v>-11.766677306802944</v>
      </c>
      <c r="O112" s="24">
        <f t="shared" si="23"/>
        <v>0.56761989246989575</v>
      </c>
      <c r="P112" s="73">
        <f t="shared" si="24"/>
        <v>14.282323315719946</v>
      </c>
    </row>
    <row r="113" spans="2:16">
      <c r="B113" s="68">
        <v>12</v>
      </c>
      <c r="C113" s="41" t="s">
        <v>61</v>
      </c>
      <c r="D113" s="41" t="s">
        <v>58</v>
      </c>
      <c r="E113" s="22">
        <v>28932320</v>
      </c>
      <c r="F113" s="22">
        <v>1088057</v>
      </c>
      <c r="G113" s="22">
        <v>54671</v>
      </c>
      <c r="H113" s="22">
        <v>29840944</v>
      </c>
      <c r="I113" s="22">
        <v>1314835</v>
      </c>
      <c r="J113" s="22">
        <v>100113</v>
      </c>
      <c r="K113" s="42">
        <f t="shared" si="19"/>
        <v>908624</v>
      </c>
      <c r="L113" s="42">
        <f t="shared" si="20"/>
        <v>226778</v>
      </c>
      <c r="M113" s="42">
        <f t="shared" si="21"/>
        <v>45442</v>
      </c>
      <c r="N113" s="24">
        <f t="shared" si="22"/>
        <v>3.1405155203592381</v>
      </c>
      <c r="O113" s="24">
        <f t="shared" si="23"/>
        <v>20.842474245375012</v>
      </c>
      <c r="P113" s="73">
        <f t="shared" si="24"/>
        <v>83.119021053209195</v>
      </c>
    </row>
    <row r="114" spans="2:16">
      <c r="B114" s="67">
        <v>13</v>
      </c>
      <c r="C114" s="41" t="s">
        <v>101</v>
      </c>
      <c r="D114" s="41" t="s">
        <v>58</v>
      </c>
      <c r="E114" s="22">
        <v>5393766</v>
      </c>
      <c r="F114" s="22">
        <v>375750</v>
      </c>
      <c r="G114" s="22">
        <v>110679</v>
      </c>
      <c r="H114" s="22">
        <v>4638812.4000000004</v>
      </c>
      <c r="I114" s="22">
        <v>306829</v>
      </c>
      <c r="J114" s="22">
        <v>92162</v>
      </c>
      <c r="K114" s="22">
        <f t="shared" si="19"/>
        <v>-754953.59999999963</v>
      </c>
      <c r="L114" s="42">
        <f t="shared" si="20"/>
        <v>-68921</v>
      </c>
      <c r="M114" s="42">
        <f t="shared" si="21"/>
        <v>-18517</v>
      </c>
      <c r="N114" s="42">
        <f t="shared" si="22"/>
        <v>-13.996780727973732</v>
      </c>
      <c r="O114" s="42">
        <f t="shared" si="23"/>
        <v>-18.342248835662009</v>
      </c>
      <c r="P114" s="74">
        <f t="shared" si="24"/>
        <v>-16.730364387101439</v>
      </c>
    </row>
    <row r="115" spans="2:16">
      <c r="B115" s="68">
        <v>14</v>
      </c>
      <c r="C115" s="41" t="s">
        <v>60</v>
      </c>
      <c r="D115" s="41" t="s">
        <v>58</v>
      </c>
      <c r="E115" s="22">
        <v>16290705</v>
      </c>
      <c r="F115" s="22">
        <v>1331258</v>
      </c>
      <c r="G115" s="22">
        <v>119975</v>
      </c>
      <c r="H115" s="22">
        <v>14175880</v>
      </c>
      <c r="I115" s="22">
        <v>948051</v>
      </c>
      <c r="J115" s="22">
        <v>85935</v>
      </c>
      <c r="K115" s="42">
        <f t="shared" si="19"/>
        <v>-2114825</v>
      </c>
      <c r="L115" s="42">
        <f t="shared" si="20"/>
        <v>-383207</v>
      </c>
      <c r="M115" s="42">
        <f t="shared" si="21"/>
        <v>-34040</v>
      </c>
      <c r="N115" s="42">
        <f t="shared" si="22"/>
        <v>-12.981789308688604</v>
      </c>
      <c r="O115" s="42">
        <f t="shared" si="23"/>
        <v>-28.785329365156866</v>
      </c>
      <c r="P115" s="74">
        <f t="shared" si="24"/>
        <v>-28.372577620337569</v>
      </c>
    </row>
    <row r="116" spans="2:16">
      <c r="B116" s="67">
        <v>15</v>
      </c>
      <c r="C116" s="41" t="s">
        <v>108</v>
      </c>
      <c r="D116" s="41" t="s">
        <v>58</v>
      </c>
      <c r="E116" s="22">
        <v>579994.89410000003</v>
      </c>
      <c r="F116" s="22">
        <v>122666</v>
      </c>
      <c r="G116" s="22">
        <v>58073</v>
      </c>
      <c r="H116" s="22">
        <v>759672.13899999997</v>
      </c>
      <c r="I116" s="22">
        <v>179901</v>
      </c>
      <c r="J116" s="22">
        <v>83664</v>
      </c>
      <c r="K116" s="22">
        <f t="shared" si="19"/>
        <v>179677.24489999993</v>
      </c>
      <c r="L116" s="42">
        <f t="shared" si="20"/>
        <v>57235</v>
      </c>
      <c r="M116" s="42">
        <f t="shared" si="21"/>
        <v>25591</v>
      </c>
      <c r="N116" s="24">
        <f t="shared" si="22"/>
        <v>30.979108045220276</v>
      </c>
      <c r="O116" s="24">
        <f t="shared" si="23"/>
        <v>46.659220974027029</v>
      </c>
      <c r="P116" s="73">
        <f t="shared" si="24"/>
        <v>44.06695021782928</v>
      </c>
    </row>
    <row r="117" spans="2:16">
      <c r="B117" s="68">
        <v>16</v>
      </c>
      <c r="C117" s="41" t="s">
        <v>110</v>
      </c>
      <c r="D117" s="41" t="s">
        <v>58</v>
      </c>
      <c r="E117" s="22">
        <v>3959097</v>
      </c>
      <c r="F117" s="22">
        <v>116334</v>
      </c>
      <c r="G117" s="22">
        <v>75707</v>
      </c>
      <c r="H117" s="22">
        <v>4267094.1099999994</v>
      </c>
      <c r="I117" s="22">
        <v>120380</v>
      </c>
      <c r="J117" s="22">
        <v>83194</v>
      </c>
      <c r="K117" s="42">
        <f t="shared" si="19"/>
        <v>307997.1099999994</v>
      </c>
      <c r="L117" s="42">
        <f t="shared" si="20"/>
        <v>4046</v>
      </c>
      <c r="M117" s="42">
        <f t="shared" si="21"/>
        <v>7487</v>
      </c>
      <c r="N117" s="24">
        <f t="shared" si="22"/>
        <v>7.7794787548776752</v>
      </c>
      <c r="O117" s="24">
        <f t="shared" si="23"/>
        <v>3.4779170319940858</v>
      </c>
      <c r="P117" s="73">
        <f t="shared" si="24"/>
        <v>9.8894421916071167</v>
      </c>
    </row>
    <row r="118" spans="2:16">
      <c r="B118" s="67">
        <v>17</v>
      </c>
      <c r="C118" s="41" t="s">
        <v>100</v>
      </c>
      <c r="D118" s="41" t="s">
        <v>58</v>
      </c>
      <c r="E118" s="22">
        <v>2567817</v>
      </c>
      <c r="F118" s="22">
        <v>388968</v>
      </c>
      <c r="G118" s="22">
        <v>78919</v>
      </c>
      <c r="H118" s="22">
        <v>2393410</v>
      </c>
      <c r="I118" s="22">
        <v>352119</v>
      </c>
      <c r="J118" s="22">
        <v>70256</v>
      </c>
      <c r="K118" s="22">
        <f t="shared" si="19"/>
        <v>-174407</v>
      </c>
      <c r="L118" s="42">
        <f t="shared" si="20"/>
        <v>-36849</v>
      </c>
      <c r="M118" s="42">
        <f t="shared" si="21"/>
        <v>-8663</v>
      </c>
      <c r="N118" s="24">
        <f t="shared" si="22"/>
        <v>-6.7920338559951903</v>
      </c>
      <c r="O118" s="24">
        <f t="shared" si="23"/>
        <v>-9.4735299561917685</v>
      </c>
      <c r="P118" s="73">
        <f t="shared" si="24"/>
        <v>-10.97707776327627</v>
      </c>
    </row>
    <row r="119" spans="2:16">
      <c r="B119" s="68">
        <v>18</v>
      </c>
      <c r="C119" s="41" t="s">
        <v>102</v>
      </c>
      <c r="D119" s="41" t="s">
        <v>182</v>
      </c>
      <c r="E119" s="22">
        <v>3280</v>
      </c>
      <c r="F119" s="22">
        <v>363569</v>
      </c>
      <c r="G119" s="22">
        <v>55072</v>
      </c>
      <c r="H119" s="22">
        <v>4808.8</v>
      </c>
      <c r="I119" s="22">
        <v>441637</v>
      </c>
      <c r="J119" s="22">
        <v>68856</v>
      </c>
      <c r="K119" s="42">
        <f t="shared" si="19"/>
        <v>1528.8000000000002</v>
      </c>
      <c r="L119" s="42">
        <f t="shared" si="20"/>
        <v>78068</v>
      </c>
      <c r="M119" s="42">
        <f t="shared" si="21"/>
        <v>13784</v>
      </c>
      <c r="N119" s="24">
        <f t="shared" si="22"/>
        <v>46.609756097560982</v>
      </c>
      <c r="O119" s="24">
        <f t="shared" si="23"/>
        <v>21.472677813564964</v>
      </c>
      <c r="P119" s="73">
        <f t="shared" si="24"/>
        <v>25.029052876234747</v>
      </c>
    </row>
    <row r="120" spans="2:16">
      <c r="B120" s="67">
        <v>19</v>
      </c>
      <c r="C120" s="41" t="s">
        <v>170</v>
      </c>
      <c r="D120" s="41" t="s">
        <v>58</v>
      </c>
      <c r="E120" s="22">
        <v>177371</v>
      </c>
      <c r="F120" s="22">
        <v>8473</v>
      </c>
      <c r="G120" s="22">
        <v>3989</v>
      </c>
      <c r="H120" s="22">
        <v>2143045</v>
      </c>
      <c r="I120" s="22">
        <v>141292</v>
      </c>
      <c r="J120" s="22">
        <v>66365</v>
      </c>
      <c r="K120" s="22">
        <f t="shared" si="19"/>
        <v>1965674</v>
      </c>
      <c r="L120" s="42">
        <f t="shared" si="20"/>
        <v>132819</v>
      </c>
      <c r="M120" s="42">
        <f t="shared" si="21"/>
        <v>62376</v>
      </c>
      <c r="N120" s="24">
        <f t="shared" si="22"/>
        <v>1108.2273877916907</v>
      </c>
      <c r="O120" s="24">
        <f t="shared" si="23"/>
        <v>1567.5557653723592</v>
      </c>
      <c r="P120" s="73">
        <f t="shared" si="24"/>
        <v>1563.7001754825772</v>
      </c>
    </row>
    <row r="121" spans="2:16">
      <c r="B121" s="68">
        <v>20</v>
      </c>
      <c r="C121" s="41" t="s">
        <v>124</v>
      </c>
      <c r="D121" s="41" t="s">
        <v>58</v>
      </c>
      <c r="E121" s="22">
        <v>627988.45000000007</v>
      </c>
      <c r="F121" s="22">
        <v>81999</v>
      </c>
      <c r="G121" s="22">
        <v>24458</v>
      </c>
      <c r="H121" s="22">
        <v>2118247.25</v>
      </c>
      <c r="I121" s="22">
        <v>212726</v>
      </c>
      <c r="J121" s="22">
        <v>64026</v>
      </c>
      <c r="K121" s="42">
        <f t="shared" si="19"/>
        <v>1490258.7999999998</v>
      </c>
      <c r="L121" s="22">
        <f t="shared" si="20"/>
        <v>130727</v>
      </c>
      <c r="M121" s="42">
        <f t="shared" si="21"/>
        <v>39568</v>
      </c>
      <c r="N121" s="24">
        <f t="shared" si="22"/>
        <v>237.30672116660739</v>
      </c>
      <c r="O121" s="24">
        <f t="shared" si="23"/>
        <v>159.42511494042611</v>
      </c>
      <c r="P121" s="73">
        <f t="shared" si="24"/>
        <v>161.77937689099682</v>
      </c>
    </row>
    <row r="122" spans="2:16">
      <c r="B122" s="67">
        <v>21</v>
      </c>
      <c r="C122" s="41" t="s">
        <v>99</v>
      </c>
      <c r="D122" s="41" t="s">
        <v>58</v>
      </c>
      <c r="E122" s="22">
        <v>4572166</v>
      </c>
      <c r="F122" s="22">
        <v>427826</v>
      </c>
      <c r="G122" s="22">
        <v>81978</v>
      </c>
      <c r="H122" s="22">
        <v>2852709</v>
      </c>
      <c r="I122" s="22">
        <v>304143</v>
      </c>
      <c r="J122" s="22">
        <v>59370</v>
      </c>
      <c r="K122" s="22">
        <f t="shared" si="19"/>
        <v>-1719457</v>
      </c>
      <c r="L122" s="22">
        <f t="shared" si="20"/>
        <v>-123683</v>
      </c>
      <c r="M122" s="42">
        <f t="shared" si="21"/>
        <v>-22608</v>
      </c>
      <c r="N122" s="24">
        <f t="shared" si="22"/>
        <v>-37.607055386877903</v>
      </c>
      <c r="O122" s="24">
        <f t="shared" si="23"/>
        <v>-28.909650184888246</v>
      </c>
      <c r="P122" s="73">
        <f t="shared" si="24"/>
        <v>-27.578130717997514</v>
      </c>
    </row>
    <row r="123" spans="2:16">
      <c r="B123" s="68">
        <v>22</v>
      </c>
      <c r="C123" s="41" t="s">
        <v>121</v>
      </c>
      <c r="D123" s="41" t="s">
        <v>122</v>
      </c>
      <c r="E123" s="22">
        <v>21909.630000000005</v>
      </c>
      <c r="F123" s="22">
        <v>68465</v>
      </c>
      <c r="G123" s="22">
        <v>33797</v>
      </c>
      <c r="H123" s="22">
        <v>34191.78899999999</v>
      </c>
      <c r="I123" s="22">
        <v>93752</v>
      </c>
      <c r="J123" s="22">
        <v>52514</v>
      </c>
      <c r="K123" s="22">
        <f t="shared" si="19"/>
        <v>12282.158999999985</v>
      </c>
      <c r="L123" s="22">
        <f t="shared" si="20"/>
        <v>25287</v>
      </c>
      <c r="M123" s="42">
        <f t="shared" si="21"/>
        <v>18717</v>
      </c>
      <c r="N123" s="24">
        <f t="shared" si="22"/>
        <v>56.058267528935822</v>
      </c>
      <c r="O123" s="24">
        <f t="shared" si="23"/>
        <v>36.934199956181992</v>
      </c>
      <c r="P123" s="73">
        <f t="shared" si="24"/>
        <v>55.380655087729679</v>
      </c>
    </row>
    <row r="124" spans="2:16">
      <c r="B124" s="67">
        <v>23</v>
      </c>
      <c r="C124" s="41" t="s">
        <v>112</v>
      </c>
      <c r="D124" s="41" t="s">
        <v>58</v>
      </c>
      <c r="E124" s="22">
        <v>3145715</v>
      </c>
      <c r="F124" s="22">
        <v>118872</v>
      </c>
      <c r="G124" s="22">
        <v>25136</v>
      </c>
      <c r="H124" s="22">
        <v>4031633.4</v>
      </c>
      <c r="I124" s="22">
        <v>245213</v>
      </c>
      <c r="J124" s="22">
        <v>49649</v>
      </c>
      <c r="K124" s="22">
        <f t="shared" si="19"/>
        <v>885918.39999999991</v>
      </c>
      <c r="L124" s="42">
        <f t="shared" si="20"/>
        <v>126341</v>
      </c>
      <c r="M124" s="42">
        <f t="shared" si="21"/>
        <v>24513</v>
      </c>
      <c r="N124" s="24">
        <f t="shared" si="22"/>
        <v>28.162703868595852</v>
      </c>
      <c r="O124" s="24">
        <f t="shared" si="23"/>
        <v>106.28322901944949</v>
      </c>
      <c r="P124" s="73">
        <f t="shared" si="24"/>
        <v>97.521483131763205</v>
      </c>
    </row>
    <row r="125" spans="2:16">
      <c r="B125" s="68">
        <v>24</v>
      </c>
      <c r="C125" s="41" t="s">
        <v>120</v>
      </c>
      <c r="D125" s="41" t="s">
        <v>183</v>
      </c>
      <c r="E125" s="22">
        <v>11256</v>
      </c>
      <c r="F125" s="22">
        <v>82598</v>
      </c>
      <c r="G125" s="22">
        <v>35345</v>
      </c>
      <c r="H125" s="22">
        <v>14168</v>
      </c>
      <c r="I125" s="22">
        <v>109811</v>
      </c>
      <c r="J125" s="22">
        <v>47349</v>
      </c>
      <c r="K125" s="22">
        <f t="shared" si="19"/>
        <v>2912</v>
      </c>
      <c r="L125" s="42">
        <f t="shared" si="20"/>
        <v>27213</v>
      </c>
      <c r="M125" s="42">
        <f t="shared" si="21"/>
        <v>12004</v>
      </c>
      <c r="N125" s="24">
        <f t="shared" si="22"/>
        <v>25.870646766169152</v>
      </c>
      <c r="O125" s="24">
        <f t="shared" si="23"/>
        <v>32.94631831279208</v>
      </c>
      <c r="P125" s="73">
        <f t="shared" si="24"/>
        <v>33.962370915263826</v>
      </c>
    </row>
    <row r="126" spans="2:16">
      <c r="B126" s="67">
        <v>25</v>
      </c>
      <c r="C126" s="41" t="s">
        <v>161</v>
      </c>
      <c r="D126" s="41" t="s">
        <v>58</v>
      </c>
      <c r="E126" s="22">
        <v>222247</v>
      </c>
      <c r="F126" s="22">
        <v>233989</v>
      </c>
      <c r="G126" s="22">
        <v>43645</v>
      </c>
      <c r="H126" s="22">
        <v>202852</v>
      </c>
      <c r="I126" s="22">
        <v>242610</v>
      </c>
      <c r="J126" s="22">
        <v>45264</v>
      </c>
      <c r="K126" s="22">
        <f t="shared" si="19"/>
        <v>-19395</v>
      </c>
      <c r="L126" s="42">
        <f t="shared" si="20"/>
        <v>8621</v>
      </c>
      <c r="M126" s="42">
        <f t="shared" si="21"/>
        <v>1619</v>
      </c>
      <c r="N126" s="24">
        <v>0</v>
      </c>
      <c r="O126" s="24">
        <v>0</v>
      </c>
      <c r="P126" s="73">
        <v>0</v>
      </c>
    </row>
    <row r="127" spans="2:16">
      <c r="B127" s="68">
        <v>26</v>
      </c>
      <c r="C127" s="41" t="s">
        <v>160</v>
      </c>
      <c r="D127" s="41" t="s">
        <v>58</v>
      </c>
      <c r="E127" s="22">
        <v>16582326</v>
      </c>
      <c r="F127" s="22">
        <v>300964</v>
      </c>
      <c r="G127" s="22">
        <v>55499</v>
      </c>
      <c r="H127" s="22">
        <v>11408328</v>
      </c>
      <c r="I127" s="22">
        <v>187647</v>
      </c>
      <c r="J127" s="22">
        <v>42036</v>
      </c>
      <c r="K127" s="22">
        <f t="shared" si="19"/>
        <v>-5173998</v>
      </c>
      <c r="L127" s="42">
        <f t="shared" si="20"/>
        <v>-113317</v>
      </c>
      <c r="M127" s="42">
        <f t="shared" si="21"/>
        <v>-13463</v>
      </c>
      <c r="N127" s="24">
        <v>100</v>
      </c>
      <c r="O127" s="24">
        <v>100</v>
      </c>
      <c r="P127" s="73">
        <v>100</v>
      </c>
    </row>
    <row r="128" spans="2:16">
      <c r="B128" s="67">
        <v>27</v>
      </c>
      <c r="C128" s="41" t="s">
        <v>151</v>
      </c>
      <c r="D128" s="41" t="s">
        <v>183</v>
      </c>
      <c r="E128" s="22">
        <v>0</v>
      </c>
      <c r="F128" s="22">
        <v>0</v>
      </c>
      <c r="G128" s="22">
        <v>0</v>
      </c>
      <c r="H128" s="22">
        <v>150</v>
      </c>
      <c r="I128" s="22">
        <v>30549</v>
      </c>
      <c r="J128" s="22">
        <v>41288</v>
      </c>
      <c r="K128" s="22">
        <f t="shared" si="19"/>
        <v>150</v>
      </c>
      <c r="L128" s="42">
        <f t="shared" si="20"/>
        <v>30549</v>
      </c>
      <c r="M128" s="42">
        <f t="shared" si="21"/>
        <v>41288</v>
      </c>
      <c r="N128" s="24" t="e">
        <f t="shared" si="22"/>
        <v>#DIV/0!</v>
      </c>
      <c r="O128" s="24" t="e">
        <f t="shared" si="23"/>
        <v>#DIV/0!</v>
      </c>
      <c r="P128" s="73" t="e">
        <f t="shared" si="24"/>
        <v>#DIV/0!</v>
      </c>
    </row>
    <row r="129" spans="2:16">
      <c r="B129" s="68">
        <v>28</v>
      </c>
      <c r="C129" s="41" t="s">
        <v>119</v>
      </c>
      <c r="D129" s="41" t="s">
        <v>58</v>
      </c>
      <c r="E129" s="22">
        <v>816747.74</v>
      </c>
      <c r="F129" s="22">
        <v>80551</v>
      </c>
      <c r="G129" s="22">
        <v>52162</v>
      </c>
      <c r="H129" s="22">
        <v>525727</v>
      </c>
      <c r="I129" s="22">
        <v>50887</v>
      </c>
      <c r="J129" s="22">
        <v>37265</v>
      </c>
      <c r="K129" s="42">
        <f t="shared" si="19"/>
        <v>-291020.74</v>
      </c>
      <c r="L129" s="42">
        <f t="shared" si="20"/>
        <v>-29664</v>
      </c>
      <c r="M129" s="42">
        <f t="shared" si="21"/>
        <v>-14897</v>
      </c>
      <c r="N129" s="24">
        <f t="shared" si="22"/>
        <v>-35.631655375012116</v>
      </c>
      <c r="O129" s="24">
        <f t="shared" si="23"/>
        <v>-36.826358456133377</v>
      </c>
      <c r="P129" s="73">
        <f t="shared" si="24"/>
        <v>-28.55910432882175</v>
      </c>
    </row>
    <row r="130" spans="2:16">
      <c r="B130" s="67">
        <v>29</v>
      </c>
      <c r="C130" s="41" t="s">
        <v>162</v>
      </c>
      <c r="D130" s="41" t="s">
        <v>58</v>
      </c>
      <c r="E130" s="22">
        <v>58822.14</v>
      </c>
      <c r="F130" s="22">
        <v>13360</v>
      </c>
      <c r="G130" s="22">
        <v>5665</v>
      </c>
      <c r="H130" s="22">
        <v>384661.5199999999</v>
      </c>
      <c r="I130" s="22">
        <v>86024</v>
      </c>
      <c r="J130" s="22">
        <v>36514</v>
      </c>
      <c r="K130" s="42">
        <f t="shared" si="19"/>
        <v>325839.37999999989</v>
      </c>
      <c r="L130" s="42">
        <f t="shared" si="20"/>
        <v>72664</v>
      </c>
      <c r="M130" s="42">
        <f t="shared" si="21"/>
        <v>30849</v>
      </c>
      <c r="N130" s="24">
        <f t="shared" si="22"/>
        <v>553.94003006350999</v>
      </c>
      <c r="O130" s="24">
        <f t="shared" si="23"/>
        <v>543.8922155688623</v>
      </c>
      <c r="P130" s="73">
        <f t="shared" si="24"/>
        <v>544.55428067078549</v>
      </c>
    </row>
    <row r="131" spans="2:16">
      <c r="B131" s="68">
        <v>30</v>
      </c>
      <c r="C131" s="41" t="s">
        <v>150</v>
      </c>
      <c r="D131" s="41" t="s">
        <v>58</v>
      </c>
      <c r="E131" s="22">
        <v>8256</v>
      </c>
      <c r="F131" s="22">
        <v>1581</v>
      </c>
      <c r="G131" s="22">
        <v>487</v>
      </c>
      <c r="H131" s="22">
        <v>148917.5</v>
      </c>
      <c r="I131" s="22">
        <v>77611</v>
      </c>
      <c r="J131" s="22">
        <v>36109</v>
      </c>
      <c r="K131" s="42">
        <f t="shared" si="19"/>
        <v>140661.5</v>
      </c>
      <c r="L131" s="22">
        <f t="shared" si="20"/>
        <v>76030</v>
      </c>
      <c r="M131" s="42">
        <f t="shared" si="21"/>
        <v>35622</v>
      </c>
      <c r="N131" s="24">
        <f t="shared" si="22"/>
        <v>1703.7487887596899</v>
      </c>
      <c r="O131" s="24">
        <f t="shared" si="23"/>
        <v>4808.9816571790006</v>
      </c>
      <c r="P131" s="73">
        <f t="shared" si="24"/>
        <v>7314.5790554414789</v>
      </c>
    </row>
    <row r="132" spans="2:16">
      <c r="B132" s="67">
        <v>31</v>
      </c>
      <c r="C132" s="41" t="s">
        <v>123</v>
      </c>
      <c r="D132" s="41" t="s">
        <v>185</v>
      </c>
      <c r="E132" s="22">
        <v>98263.289999999979</v>
      </c>
      <c r="F132" s="22">
        <v>52990</v>
      </c>
      <c r="G132" s="22">
        <v>28679</v>
      </c>
      <c r="H132" s="22">
        <v>100568.95120000001</v>
      </c>
      <c r="I132" s="22">
        <v>65584</v>
      </c>
      <c r="J132" s="22">
        <v>35830</v>
      </c>
      <c r="K132" s="22">
        <f t="shared" si="19"/>
        <v>2305.6612000000314</v>
      </c>
      <c r="L132" s="22">
        <f t="shared" si="20"/>
        <v>12594</v>
      </c>
      <c r="M132" s="42">
        <f t="shared" si="21"/>
        <v>7151</v>
      </c>
      <c r="N132" s="24">
        <f t="shared" si="22"/>
        <v>2.3464115642780046</v>
      </c>
      <c r="O132" s="24">
        <f t="shared" si="23"/>
        <v>23.766748443102472</v>
      </c>
      <c r="P132" s="73">
        <f t="shared" si="24"/>
        <v>24.934621151365111</v>
      </c>
    </row>
    <row r="133" spans="2:16">
      <c r="B133" s="68">
        <v>32</v>
      </c>
      <c r="C133" s="41" t="s">
        <v>118</v>
      </c>
      <c r="D133" s="41" t="s">
        <v>58</v>
      </c>
      <c r="E133" s="22">
        <v>626107.39999999991</v>
      </c>
      <c r="F133" s="22">
        <v>83588</v>
      </c>
      <c r="G133" s="22">
        <v>30710</v>
      </c>
      <c r="H133" s="22">
        <v>660165.38</v>
      </c>
      <c r="I133" s="22">
        <v>97850</v>
      </c>
      <c r="J133" s="22">
        <v>35514</v>
      </c>
      <c r="K133" s="22">
        <f t="shared" si="19"/>
        <v>34057.980000000098</v>
      </c>
      <c r="L133" s="42">
        <f t="shared" si="20"/>
        <v>14262</v>
      </c>
      <c r="M133" s="42">
        <f t="shared" si="21"/>
        <v>4804</v>
      </c>
      <c r="N133" s="24">
        <f t="shared" si="22"/>
        <v>5.4396386306886173</v>
      </c>
      <c r="O133" s="24">
        <f t="shared" si="23"/>
        <v>17.062257740345505</v>
      </c>
      <c r="P133" s="73">
        <f t="shared" si="24"/>
        <v>15.643112992510583</v>
      </c>
    </row>
    <row r="134" spans="2:16">
      <c r="B134" s="67">
        <v>33</v>
      </c>
      <c r="C134" s="41" t="s">
        <v>113</v>
      </c>
      <c r="D134" s="41" t="s">
        <v>183</v>
      </c>
      <c r="E134" s="22">
        <v>111</v>
      </c>
      <c r="F134" s="22">
        <v>114002</v>
      </c>
      <c r="G134" s="22">
        <v>20880</v>
      </c>
      <c r="H134" s="22">
        <v>330</v>
      </c>
      <c r="I134" s="22">
        <v>194694</v>
      </c>
      <c r="J134" s="22">
        <v>35203</v>
      </c>
      <c r="K134" s="22">
        <f t="shared" si="19"/>
        <v>219</v>
      </c>
      <c r="L134" s="22">
        <f t="shared" si="20"/>
        <v>80692</v>
      </c>
      <c r="M134" s="42">
        <f t="shared" si="21"/>
        <v>14323</v>
      </c>
      <c r="N134" s="24">
        <f t="shared" si="22"/>
        <v>197.29729729729729</v>
      </c>
      <c r="O134" s="24">
        <f t="shared" si="23"/>
        <v>70.781214364660272</v>
      </c>
      <c r="P134" s="73">
        <f t="shared" si="24"/>
        <v>68.596743295019152</v>
      </c>
    </row>
    <row r="135" spans="2:16">
      <c r="B135" s="68">
        <v>34</v>
      </c>
      <c r="C135" s="41" t="s">
        <v>172</v>
      </c>
      <c r="D135" s="41" t="s">
        <v>58</v>
      </c>
      <c r="E135" s="22">
        <v>6633420</v>
      </c>
      <c r="F135" s="22">
        <v>505985</v>
      </c>
      <c r="G135" s="22">
        <v>111693</v>
      </c>
      <c r="H135" s="22">
        <v>2680000</v>
      </c>
      <c r="I135" s="22">
        <v>188254</v>
      </c>
      <c r="J135" s="22">
        <v>35111</v>
      </c>
      <c r="K135" s="42">
        <f t="shared" si="19"/>
        <v>-3953420</v>
      </c>
      <c r="L135" s="22">
        <f t="shared" si="20"/>
        <v>-317731</v>
      </c>
      <c r="M135" s="42">
        <f t="shared" si="21"/>
        <v>-76582</v>
      </c>
      <c r="N135" s="24">
        <f t="shared" si="22"/>
        <v>-59.598517808310049</v>
      </c>
      <c r="O135" s="24">
        <f t="shared" si="23"/>
        <v>-62.794549245530995</v>
      </c>
      <c r="P135" s="73">
        <f t="shared" si="24"/>
        <v>-68.564726527177172</v>
      </c>
    </row>
    <row r="136" spans="2:16">
      <c r="B136" s="67">
        <v>35</v>
      </c>
      <c r="C136" s="41" t="s">
        <v>109</v>
      </c>
      <c r="D136" s="41" t="s">
        <v>58</v>
      </c>
      <c r="E136" s="22">
        <v>877327.2</v>
      </c>
      <c r="F136" s="22">
        <v>137059</v>
      </c>
      <c r="G136" s="22">
        <v>33239</v>
      </c>
      <c r="H136" s="22">
        <v>829898.86</v>
      </c>
      <c r="I136" s="22">
        <v>144010</v>
      </c>
      <c r="J136" s="22">
        <v>34918</v>
      </c>
      <c r="K136" s="42">
        <f t="shared" si="19"/>
        <v>-47428.339999999967</v>
      </c>
      <c r="L136" s="42">
        <f t="shared" si="20"/>
        <v>6951</v>
      </c>
      <c r="M136" s="42">
        <f t="shared" si="21"/>
        <v>1679</v>
      </c>
      <c r="N136" s="24">
        <f t="shared" si="22"/>
        <v>-5.4060035982014432</v>
      </c>
      <c r="O136" s="24">
        <f t="shared" si="23"/>
        <v>5.0715385344997408</v>
      </c>
      <c r="P136" s="73">
        <f t="shared" si="24"/>
        <v>5.0512951653178497</v>
      </c>
    </row>
    <row r="137" spans="2:16">
      <c r="B137" s="68">
        <v>36</v>
      </c>
      <c r="C137" s="41" t="s">
        <v>114</v>
      </c>
      <c r="D137" s="41" t="s">
        <v>185</v>
      </c>
      <c r="E137" s="22">
        <v>2246302.3200000003</v>
      </c>
      <c r="F137" s="22">
        <v>125587</v>
      </c>
      <c r="G137" s="22">
        <v>33892</v>
      </c>
      <c r="H137" s="22">
        <v>2903064.7514999998</v>
      </c>
      <c r="I137" s="22">
        <v>127737</v>
      </c>
      <c r="J137" s="22">
        <v>31999</v>
      </c>
      <c r="K137" s="42">
        <f t="shared" si="19"/>
        <v>656762.43149999948</v>
      </c>
      <c r="L137" s="22">
        <f t="shared" si="20"/>
        <v>2150</v>
      </c>
      <c r="M137" s="42">
        <f t="shared" si="21"/>
        <v>-1893</v>
      </c>
      <c r="N137" s="24">
        <f t="shared" si="22"/>
        <v>29.237490682020013</v>
      </c>
      <c r="O137" s="24">
        <f t="shared" si="23"/>
        <v>1.7119606328680517</v>
      </c>
      <c r="P137" s="73">
        <f t="shared" si="24"/>
        <v>-5.5853888823321141</v>
      </c>
    </row>
    <row r="138" spans="2:16">
      <c r="B138" s="67">
        <v>37</v>
      </c>
      <c r="C138" s="41" t="s">
        <v>159</v>
      </c>
      <c r="D138" s="41" t="s">
        <v>58</v>
      </c>
      <c r="E138" s="22">
        <v>186266</v>
      </c>
      <c r="F138" s="22">
        <v>69632</v>
      </c>
      <c r="G138" s="22">
        <v>11175</v>
      </c>
      <c r="H138" s="22">
        <v>445104</v>
      </c>
      <c r="I138" s="22">
        <v>192801</v>
      </c>
      <c r="J138" s="22">
        <v>29433</v>
      </c>
      <c r="K138" s="22">
        <f t="shared" si="19"/>
        <v>258838</v>
      </c>
      <c r="L138" s="42">
        <f t="shared" si="20"/>
        <v>123169</v>
      </c>
      <c r="M138" s="42">
        <f t="shared" si="21"/>
        <v>18258</v>
      </c>
      <c r="N138" s="24">
        <f t="shared" si="22"/>
        <v>138.96148518784963</v>
      </c>
      <c r="O138" s="24">
        <f t="shared" si="23"/>
        <v>176.88562729779412</v>
      </c>
      <c r="P138" s="73">
        <f t="shared" si="24"/>
        <v>163.38255033557047</v>
      </c>
    </row>
    <row r="139" spans="2:16">
      <c r="B139" s="68">
        <v>38</v>
      </c>
      <c r="C139" s="41" t="s">
        <v>158</v>
      </c>
      <c r="D139" s="41" t="s">
        <v>186</v>
      </c>
      <c r="E139" s="22">
        <v>295.4797999999999</v>
      </c>
      <c r="F139" s="22">
        <v>2994</v>
      </c>
      <c r="G139" s="22">
        <v>638</v>
      </c>
      <c r="H139" s="22">
        <v>40252.125322222229</v>
      </c>
      <c r="I139" s="22">
        <v>136713</v>
      </c>
      <c r="J139" s="22">
        <v>29110</v>
      </c>
      <c r="K139" s="42">
        <f t="shared" si="19"/>
        <v>39956.645522222228</v>
      </c>
      <c r="L139" s="42">
        <f t="shared" si="20"/>
        <v>133719</v>
      </c>
      <c r="M139" s="42">
        <f t="shared" si="21"/>
        <v>28472</v>
      </c>
      <c r="N139" s="24">
        <f t="shared" si="22"/>
        <v>13522.631842251903</v>
      </c>
      <c r="O139" s="24">
        <f t="shared" si="23"/>
        <v>4466.2324649298598</v>
      </c>
      <c r="P139" s="73">
        <f t="shared" si="24"/>
        <v>4462.6959247648902</v>
      </c>
    </row>
    <row r="140" spans="2:16">
      <c r="B140" s="67">
        <v>39</v>
      </c>
      <c r="C140" s="41" t="s">
        <v>116</v>
      </c>
      <c r="D140" s="41" t="s">
        <v>58</v>
      </c>
      <c r="E140" s="22">
        <v>746319.69022579852</v>
      </c>
      <c r="F140" s="22">
        <v>106467</v>
      </c>
      <c r="G140" s="22">
        <v>18771</v>
      </c>
      <c r="H140" s="22">
        <v>5178962.7851761198</v>
      </c>
      <c r="I140" s="22">
        <v>820590</v>
      </c>
      <c r="J140" s="22">
        <v>26623</v>
      </c>
      <c r="K140" s="42">
        <f t="shared" si="19"/>
        <v>4432643.0949503211</v>
      </c>
      <c r="L140" s="42">
        <f t="shared" si="20"/>
        <v>714123</v>
      </c>
      <c r="M140" s="42">
        <f t="shared" si="21"/>
        <v>7852</v>
      </c>
      <c r="N140" s="24">
        <f t="shared" si="22"/>
        <v>593.93355863480269</v>
      </c>
      <c r="O140" s="24">
        <f t="shared" si="23"/>
        <v>670.74586491588946</v>
      </c>
      <c r="P140" s="73">
        <f t="shared" si="24"/>
        <v>41.83048319215812</v>
      </c>
    </row>
    <row r="141" spans="2:16">
      <c r="B141" s="68">
        <v>40</v>
      </c>
      <c r="C141" s="41" t="s">
        <v>173</v>
      </c>
      <c r="D141" s="41" t="s">
        <v>183</v>
      </c>
      <c r="E141" s="22">
        <v>394</v>
      </c>
      <c r="F141" s="22">
        <v>33559</v>
      </c>
      <c r="G141" s="22">
        <v>12101</v>
      </c>
      <c r="H141" s="22">
        <v>796</v>
      </c>
      <c r="I141" s="22">
        <v>75053</v>
      </c>
      <c r="J141" s="22">
        <v>26248</v>
      </c>
      <c r="K141" s="22">
        <f t="shared" si="19"/>
        <v>402</v>
      </c>
      <c r="L141" s="42">
        <f t="shared" si="20"/>
        <v>41494</v>
      </c>
      <c r="M141" s="42">
        <f t="shared" si="21"/>
        <v>14147</v>
      </c>
      <c r="N141" s="24">
        <f t="shared" si="22"/>
        <v>102.03045685279189</v>
      </c>
      <c r="O141" s="24">
        <f t="shared" si="23"/>
        <v>123.64492386543102</v>
      </c>
      <c r="P141" s="73">
        <f t="shared" si="24"/>
        <v>116.90769357904304</v>
      </c>
    </row>
    <row r="142" spans="2:16">
      <c r="B142" s="67">
        <v>41</v>
      </c>
      <c r="C142" s="41" t="s">
        <v>115</v>
      </c>
      <c r="D142" s="41" t="s">
        <v>185</v>
      </c>
      <c r="E142" s="22">
        <v>1173492.1236000003</v>
      </c>
      <c r="F142" s="22">
        <v>126056</v>
      </c>
      <c r="G142" s="22">
        <v>39341</v>
      </c>
      <c r="H142" s="22">
        <v>824978.36319999967</v>
      </c>
      <c r="I142" s="22">
        <v>81858</v>
      </c>
      <c r="J142" s="22">
        <v>26169</v>
      </c>
      <c r="K142" s="42">
        <f t="shared" si="19"/>
        <v>-348513.76040000061</v>
      </c>
      <c r="L142" s="42">
        <f t="shared" si="20"/>
        <v>-44198</v>
      </c>
      <c r="M142" s="42">
        <f t="shared" si="21"/>
        <v>-13172</v>
      </c>
      <c r="N142" s="24">
        <f t="shared" si="22"/>
        <v>-29.698858082731878</v>
      </c>
      <c r="O142" s="24">
        <f t="shared" si="23"/>
        <v>-35.062194580186585</v>
      </c>
      <c r="P142" s="73">
        <f t="shared" si="24"/>
        <v>-33.481609516789099</v>
      </c>
    </row>
    <row r="143" spans="2:16">
      <c r="B143" s="68">
        <v>42</v>
      </c>
      <c r="C143" s="41" t="s">
        <v>203</v>
      </c>
      <c r="D143" s="41" t="s">
        <v>72</v>
      </c>
      <c r="E143" s="22">
        <v>192456.70249999998</v>
      </c>
      <c r="F143" s="22">
        <v>68179</v>
      </c>
      <c r="G143" s="22">
        <v>20918</v>
      </c>
      <c r="H143" s="22">
        <v>196364.2984</v>
      </c>
      <c r="I143" s="22">
        <v>85601</v>
      </c>
      <c r="J143" s="22">
        <v>26164</v>
      </c>
      <c r="K143" s="22">
        <f t="shared" si="19"/>
        <v>3907.5959000000148</v>
      </c>
      <c r="L143" s="22">
        <f t="shared" si="20"/>
        <v>17422</v>
      </c>
      <c r="M143" s="42">
        <f t="shared" si="21"/>
        <v>5246</v>
      </c>
      <c r="N143" s="24">
        <f t="shared" si="22"/>
        <v>2.0303766245813213</v>
      </c>
      <c r="O143" s="24">
        <f t="shared" si="23"/>
        <v>25.553322870678656</v>
      </c>
      <c r="P143" s="73">
        <f t="shared" si="24"/>
        <v>25.078879433980305</v>
      </c>
    </row>
    <row r="144" spans="2:16">
      <c r="B144" s="67">
        <v>43</v>
      </c>
      <c r="C144" s="41" t="s">
        <v>152</v>
      </c>
      <c r="D144" s="41" t="s">
        <v>58</v>
      </c>
      <c r="E144" s="22">
        <v>194383.9</v>
      </c>
      <c r="F144" s="22">
        <v>76513</v>
      </c>
      <c r="G144" s="22">
        <v>19926</v>
      </c>
      <c r="H144" s="22">
        <v>211177.92</v>
      </c>
      <c r="I144" s="22">
        <v>89802</v>
      </c>
      <c r="J144" s="22">
        <v>25597</v>
      </c>
      <c r="K144" s="22">
        <f t="shared" si="19"/>
        <v>16794.020000000019</v>
      </c>
      <c r="L144" s="42">
        <f t="shared" si="20"/>
        <v>13289</v>
      </c>
      <c r="M144" s="42">
        <f t="shared" si="21"/>
        <v>5671</v>
      </c>
      <c r="N144" s="24">
        <f t="shared" si="22"/>
        <v>8.6396147006002142</v>
      </c>
      <c r="O144" s="24">
        <f t="shared" si="23"/>
        <v>17.368290355887233</v>
      </c>
      <c r="P144" s="73">
        <f t="shared" si="24"/>
        <v>28.460303121549735</v>
      </c>
    </row>
    <row r="145" spans="2:16">
      <c r="B145" s="68">
        <v>44</v>
      </c>
      <c r="C145" s="41" t="s">
        <v>174</v>
      </c>
      <c r="D145" s="41" t="s">
        <v>58</v>
      </c>
      <c r="E145" s="22">
        <v>492765</v>
      </c>
      <c r="F145" s="22">
        <v>26951</v>
      </c>
      <c r="G145" s="22">
        <v>5033</v>
      </c>
      <c r="H145" s="22">
        <v>5301410</v>
      </c>
      <c r="I145" s="22">
        <v>126636</v>
      </c>
      <c r="J145" s="22">
        <v>24573</v>
      </c>
      <c r="K145" s="22">
        <f t="shared" si="19"/>
        <v>4808645</v>
      </c>
      <c r="L145" s="42">
        <f t="shared" si="20"/>
        <v>99685</v>
      </c>
      <c r="M145" s="42">
        <f t="shared" si="21"/>
        <v>19540</v>
      </c>
      <c r="N145" s="24">
        <f t="shared" si="22"/>
        <v>975.849542885554</v>
      </c>
      <c r="O145" s="24">
        <f t="shared" si="23"/>
        <v>369.87495825757856</v>
      </c>
      <c r="P145" s="73">
        <f t="shared" si="24"/>
        <v>388.23763163123385</v>
      </c>
    </row>
    <row r="146" spans="2:16">
      <c r="B146" s="67">
        <v>45</v>
      </c>
      <c r="C146" s="41" t="s">
        <v>178</v>
      </c>
      <c r="D146" s="41" t="s">
        <v>183</v>
      </c>
      <c r="E146" s="22">
        <v>106051</v>
      </c>
      <c r="F146" s="22">
        <v>89440</v>
      </c>
      <c r="G146" s="22">
        <v>27080</v>
      </c>
      <c r="H146" s="22">
        <v>34310</v>
      </c>
      <c r="I146" s="22">
        <v>86342</v>
      </c>
      <c r="J146" s="22">
        <v>24332</v>
      </c>
      <c r="K146" s="22">
        <f t="shared" si="19"/>
        <v>-71741</v>
      </c>
      <c r="L146" s="42">
        <f t="shared" si="20"/>
        <v>-3098</v>
      </c>
      <c r="M146" s="42">
        <f t="shared" si="21"/>
        <v>-2748</v>
      </c>
      <c r="N146" s="24">
        <f t="shared" si="22"/>
        <v>-67.6476412292199</v>
      </c>
      <c r="O146" s="24">
        <f t="shared" si="23"/>
        <v>-3.4637745974955281</v>
      </c>
      <c r="P146" s="73">
        <f t="shared" si="24"/>
        <v>-10.147710487444609</v>
      </c>
    </row>
    <row r="147" spans="2:16">
      <c r="B147" s="68">
        <v>46</v>
      </c>
      <c r="C147" s="41" t="s">
        <v>125</v>
      </c>
      <c r="D147" s="41" t="s">
        <v>183</v>
      </c>
      <c r="E147" s="22">
        <v>4207</v>
      </c>
      <c r="F147" s="22">
        <v>64941</v>
      </c>
      <c r="G147" s="22">
        <v>22764</v>
      </c>
      <c r="H147" s="22">
        <v>4088</v>
      </c>
      <c r="I147" s="22">
        <v>64493</v>
      </c>
      <c r="J147" s="22">
        <v>23080</v>
      </c>
      <c r="K147" s="22">
        <f t="shared" si="19"/>
        <v>-119</v>
      </c>
      <c r="L147" s="22">
        <f t="shared" si="20"/>
        <v>-448</v>
      </c>
      <c r="M147" s="42">
        <f t="shared" si="21"/>
        <v>316</v>
      </c>
      <c r="N147" s="24">
        <v>100</v>
      </c>
      <c r="O147" s="24">
        <v>100</v>
      </c>
      <c r="P147" s="73">
        <v>100</v>
      </c>
    </row>
    <row r="148" spans="2:16">
      <c r="B148" s="67">
        <v>47</v>
      </c>
      <c r="C148" s="41" t="s">
        <v>111</v>
      </c>
      <c r="D148" s="41" t="s">
        <v>183</v>
      </c>
      <c r="E148" s="22">
        <v>31992</v>
      </c>
      <c r="F148" s="22">
        <v>124501</v>
      </c>
      <c r="G148" s="22">
        <v>23327</v>
      </c>
      <c r="H148" s="22">
        <v>33334</v>
      </c>
      <c r="I148" s="22">
        <v>121155</v>
      </c>
      <c r="J148" s="22">
        <v>22870</v>
      </c>
      <c r="K148" s="42">
        <f t="shared" si="19"/>
        <v>1342</v>
      </c>
      <c r="L148" s="42">
        <f t="shared" si="20"/>
        <v>-3346</v>
      </c>
      <c r="M148" s="42">
        <f t="shared" si="21"/>
        <v>-457</v>
      </c>
      <c r="N148" s="24">
        <f t="shared" si="22"/>
        <v>4.1947986996749194</v>
      </c>
      <c r="O148" s="42">
        <f t="shared" si="23"/>
        <v>-2.6875286142279982</v>
      </c>
      <c r="P148" s="73">
        <f t="shared" si="24"/>
        <v>-1.9591031851502552</v>
      </c>
    </row>
    <row r="149" spans="2:16">
      <c r="B149" s="68">
        <v>48</v>
      </c>
      <c r="C149" s="41" t="s">
        <v>106</v>
      </c>
      <c r="D149" s="41" t="s">
        <v>58</v>
      </c>
      <c r="E149" s="22">
        <v>2391040</v>
      </c>
      <c r="F149" s="22">
        <v>195739</v>
      </c>
      <c r="G149" s="22">
        <v>17655</v>
      </c>
      <c r="H149" s="22">
        <v>3095830</v>
      </c>
      <c r="I149" s="22">
        <v>245703</v>
      </c>
      <c r="J149" s="22">
        <v>22310</v>
      </c>
      <c r="K149" s="22">
        <f t="shared" si="19"/>
        <v>704790</v>
      </c>
      <c r="L149" s="42">
        <f t="shared" si="20"/>
        <v>49964</v>
      </c>
      <c r="M149" s="42">
        <f t="shared" si="21"/>
        <v>4655</v>
      </c>
      <c r="N149" s="24">
        <f t="shared" si="22"/>
        <v>29.476294834047106</v>
      </c>
      <c r="O149" s="24">
        <f t="shared" si="23"/>
        <v>25.525827760436094</v>
      </c>
      <c r="P149" s="73">
        <f t="shared" si="24"/>
        <v>26.366468422543189</v>
      </c>
    </row>
    <row r="150" spans="2:16">
      <c r="B150" s="67">
        <v>49</v>
      </c>
      <c r="C150" s="41" t="s">
        <v>163</v>
      </c>
      <c r="D150" s="41" t="s">
        <v>58</v>
      </c>
      <c r="E150" s="22">
        <v>32029.392399999997</v>
      </c>
      <c r="F150" s="22">
        <v>15906</v>
      </c>
      <c r="G150" s="22">
        <v>8867</v>
      </c>
      <c r="H150" s="22">
        <v>88923.920999999988</v>
      </c>
      <c r="I150" s="22">
        <v>38536</v>
      </c>
      <c r="J150" s="22">
        <v>20975</v>
      </c>
      <c r="K150" s="42">
        <f t="shared" si="19"/>
        <v>56894.528599999991</v>
      </c>
      <c r="L150" s="42">
        <f t="shared" si="20"/>
        <v>22630</v>
      </c>
      <c r="M150" s="42">
        <f t="shared" si="21"/>
        <v>12108</v>
      </c>
      <c r="N150" s="24">
        <f t="shared" si="22"/>
        <v>177.63224443808053</v>
      </c>
      <c r="O150" s="24">
        <f t="shared" si="23"/>
        <v>142.27335596630201</v>
      </c>
      <c r="P150" s="73">
        <f t="shared" si="24"/>
        <v>136.55125747152363</v>
      </c>
    </row>
    <row r="151" spans="2:16" ht="18" thickBot="1">
      <c r="B151" s="75">
        <v>50</v>
      </c>
      <c r="C151" s="76" t="s">
        <v>176</v>
      </c>
      <c r="D151" s="76" t="s">
        <v>58</v>
      </c>
      <c r="E151" s="22">
        <v>0</v>
      </c>
      <c r="F151" s="22">
        <v>0</v>
      </c>
      <c r="G151" s="22">
        <v>0</v>
      </c>
      <c r="H151" s="22">
        <v>1529409.2</v>
      </c>
      <c r="I151" s="22">
        <v>97043</v>
      </c>
      <c r="J151" s="22">
        <v>20763</v>
      </c>
      <c r="K151" s="71">
        <f t="shared" si="19"/>
        <v>1529409.2</v>
      </c>
      <c r="L151" s="71">
        <f t="shared" si="20"/>
        <v>97043</v>
      </c>
      <c r="M151" s="71">
        <f t="shared" si="21"/>
        <v>20763</v>
      </c>
      <c r="N151" s="77" t="e">
        <f t="shared" si="22"/>
        <v>#DIV/0!</v>
      </c>
      <c r="O151" s="77" t="e">
        <f t="shared" si="23"/>
        <v>#DIV/0!</v>
      </c>
      <c r="P151" s="78" t="e">
        <f t="shared" si="24"/>
        <v>#DIV/0!</v>
      </c>
    </row>
    <row r="155" spans="2:16" ht="18" thickBot="1"/>
    <row r="156" spans="2:16" ht="30" customHeight="1" thickBot="1">
      <c r="B156" s="123" t="s">
        <v>65</v>
      </c>
      <c r="C156" s="124"/>
      <c r="D156" s="124"/>
      <c r="E156" s="124"/>
      <c r="F156" s="124"/>
      <c r="G156" s="124"/>
      <c r="H156" s="124"/>
      <c r="I156" s="124"/>
      <c r="J156" s="124"/>
      <c r="K156" s="124"/>
      <c r="L156" s="125"/>
      <c r="M156" s="65"/>
    </row>
    <row r="157" spans="2:16">
      <c r="B157" s="129" t="s">
        <v>45</v>
      </c>
      <c r="C157" s="130" t="s">
        <v>66</v>
      </c>
      <c r="D157" s="130" t="s">
        <v>47</v>
      </c>
      <c r="E157" s="130" t="s">
        <v>189</v>
      </c>
      <c r="F157" s="130"/>
      <c r="G157" s="130"/>
      <c r="H157" s="130" t="s">
        <v>194</v>
      </c>
      <c r="I157" s="130"/>
      <c r="J157" s="130"/>
      <c r="K157" s="130" t="s">
        <v>48</v>
      </c>
      <c r="L157" s="131"/>
    </row>
    <row r="158" spans="2:16" ht="18" thickBot="1">
      <c r="B158" s="126"/>
      <c r="C158" s="127"/>
      <c r="D158" s="127"/>
      <c r="E158" s="25" t="s">
        <v>50</v>
      </c>
      <c r="F158" s="25" t="s">
        <v>51</v>
      </c>
      <c r="G158" s="25" t="s">
        <v>52</v>
      </c>
      <c r="H158" s="25" t="s">
        <v>50</v>
      </c>
      <c r="I158" s="25" t="s">
        <v>51</v>
      </c>
      <c r="J158" s="25" t="s">
        <v>52</v>
      </c>
      <c r="K158" s="25" t="s">
        <v>53</v>
      </c>
      <c r="L158" s="66" t="s">
        <v>67</v>
      </c>
    </row>
    <row r="159" spans="2:16" ht="18" thickBot="1">
      <c r="B159" s="67">
        <v>1</v>
      </c>
      <c r="C159" s="39" t="s">
        <v>70</v>
      </c>
      <c r="D159" s="37" t="s">
        <v>58</v>
      </c>
      <c r="E159" s="95">
        <v>1306179</v>
      </c>
      <c r="F159" s="95">
        <v>176363</v>
      </c>
      <c r="G159" s="95">
        <v>6.1020000000000003</v>
      </c>
      <c r="H159" s="95">
        <v>2541697</v>
      </c>
      <c r="I159" s="95">
        <v>373847</v>
      </c>
      <c r="J159" s="95">
        <v>12</v>
      </c>
      <c r="K159" s="98">
        <f>I159-F159</f>
        <v>197484</v>
      </c>
      <c r="L159" s="100">
        <f>K159/F159*100</f>
        <v>111.97586795416272</v>
      </c>
    </row>
    <row r="160" spans="2:16" ht="18" thickBot="1">
      <c r="B160" s="68">
        <v>2</v>
      </c>
      <c r="C160" s="40" t="s">
        <v>68</v>
      </c>
      <c r="D160" s="37" t="s">
        <v>58</v>
      </c>
      <c r="E160" s="95">
        <v>943206</v>
      </c>
      <c r="F160" s="95">
        <v>348936</v>
      </c>
      <c r="G160" s="95">
        <v>950.78</v>
      </c>
      <c r="H160" s="95">
        <v>846611</v>
      </c>
      <c r="I160" s="95">
        <v>193473</v>
      </c>
      <c r="J160" s="95">
        <v>855</v>
      </c>
      <c r="K160" s="98">
        <f t="shared" ref="K160:K176" si="25">I160-F160</f>
        <v>-155463</v>
      </c>
      <c r="L160" s="100">
        <f t="shared" ref="L160:L174" si="26">K160/F160*100</f>
        <v>-44.553442465093887</v>
      </c>
    </row>
    <row r="161" spans="2:12" ht="18" thickBot="1">
      <c r="B161" s="67">
        <v>3</v>
      </c>
      <c r="C161" s="39" t="s">
        <v>71</v>
      </c>
      <c r="D161" s="38" t="s">
        <v>72</v>
      </c>
      <c r="E161" s="96">
        <v>86406</v>
      </c>
      <c r="F161" s="96">
        <v>139450</v>
      </c>
      <c r="G161" s="96">
        <v>15.82</v>
      </c>
      <c r="H161" s="95">
        <v>5567</v>
      </c>
      <c r="I161" s="95">
        <v>123351</v>
      </c>
      <c r="J161" s="95">
        <v>14</v>
      </c>
      <c r="K161" s="98">
        <f t="shared" si="25"/>
        <v>-16099</v>
      </c>
      <c r="L161" s="100">
        <f t="shared" si="26"/>
        <v>-11.544639655790606</v>
      </c>
    </row>
    <row r="162" spans="2:12" ht="18" thickBot="1">
      <c r="B162" s="68">
        <v>4</v>
      </c>
      <c r="C162" s="40" t="s">
        <v>69</v>
      </c>
      <c r="D162" s="37" t="s">
        <v>58</v>
      </c>
      <c r="E162" s="96">
        <v>421520</v>
      </c>
      <c r="F162" s="96">
        <v>204396</v>
      </c>
      <c r="G162" s="96">
        <v>2678.59</v>
      </c>
      <c r="H162" s="95">
        <v>622820</v>
      </c>
      <c r="I162" s="95">
        <v>201661</v>
      </c>
      <c r="J162" s="95">
        <v>4160</v>
      </c>
      <c r="K162" s="98">
        <f t="shared" si="25"/>
        <v>-2735</v>
      </c>
      <c r="L162" s="100">
        <f t="shared" si="26"/>
        <v>-1.3380888080001565</v>
      </c>
    </row>
    <row r="163" spans="2:12" ht="18" thickBot="1">
      <c r="B163" s="67">
        <v>5</v>
      </c>
      <c r="C163" s="39" t="s">
        <v>79</v>
      </c>
      <c r="D163" s="38" t="s">
        <v>58</v>
      </c>
      <c r="E163" s="96">
        <v>34000</v>
      </c>
      <c r="F163" s="96">
        <v>1088</v>
      </c>
      <c r="G163" s="96">
        <v>0.11</v>
      </c>
      <c r="H163" s="95">
        <v>4425</v>
      </c>
      <c r="I163" s="95">
        <v>10688</v>
      </c>
      <c r="J163" s="95">
        <v>1</v>
      </c>
      <c r="K163" s="98">
        <f t="shared" si="25"/>
        <v>9600</v>
      </c>
      <c r="L163" s="100">
        <f t="shared" si="26"/>
        <v>882.35294117647061</v>
      </c>
    </row>
    <row r="164" spans="2:12" ht="18" thickBot="1">
      <c r="B164" s="68">
        <v>6</v>
      </c>
      <c r="C164" s="40" t="s">
        <v>76</v>
      </c>
      <c r="D164" s="37" t="s">
        <v>75</v>
      </c>
      <c r="E164" s="96">
        <v>1246</v>
      </c>
      <c r="F164" s="96">
        <v>27432</v>
      </c>
      <c r="G164" s="96">
        <v>1.58</v>
      </c>
      <c r="H164" s="95">
        <v>3417.5</v>
      </c>
      <c r="I164" s="95">
        <v>72626</v>
      </c>
      <c r="J164" s="95">
        <v>4</v>
      </c>
      <c r="K164" s="98">
        <f t="shared" si="25"/>
        <v>45194</v>
      </c>
      <c r="L164" s="100">
        <f t="shared" si="26"/>
        <v>164.74919801691453</v>
      </c>
    </row>
    <row r="165" spans="2:12" ht="18" thickBot="1">
      <c r="B165" s="67">
        <v>7</v>
      </c>
      <c r="C165" s="40" t="s">
        <v>74</v>
      </c>
      <c r="D165" s="37" t="s">
        <v>75</v>
      </c>
      <c r="E165" s="95">
        <v>277000</v>
      </c>
      <c r="F165" s="95">
        <v>42616</v>
      </c>
      <c r="G165" s="95">
        <v>1.0169999999999999</v>
      </c>
      <c r="H165" s="95">
        <v>552000</v>
      </c>
      <c r="I165" s="95">
        <v>92610</v>
      </c>
      <c r="J165" s="95">
        <v>2</v>
      </c>
      <c r="K165" s="98">
        <f t="shared" si="25"/>
        <v>49994</v>
      </c>
      <c r="L165" s="104">
        <v>100</v>
      </c>
    </row>
    <row r="166" spans="2:12" ht="18" thickBot="1">
      <c r="B166" s="68">
        <v>8</v>
      </c>
      <c r="C166" s="39" t="s">
        <v>165</v>
      </c>
      <c r="D166" s="38" t="s">
        <v>58</v>
      </c>
      <c r="E166" s="95">
        <v>0</v>
      </c>
      <c r="F166" s="95">
        <v>0</v>
      </c>
      <c r="G166" s="95">
        <v>0</v>
      </c>
      <c r="H166" s="95">
        <v>97330</v>
      </c>
      <c r="I166" s="95">
        <v>26474</v>
      </c>
      <c r="J166" s="95">
        <v>488</v>
      </c>
      <c r="K166" s="98">
        <f>I166-F166</f>
        <v>26474</v>
      </c>
      <c r="L166" s="100">
        <v>100</v>
      </c>
    </row>
    <row r="167" spans="2:12" ht="18" thickBot="1">
      <c r="B167" s="67">
        <v>9</v>
      </c>
      <c r="C167" s="40" t="s">
        <v>73</v>
      </c>
      <c r="D167" s="37" t="s">
        <v>58</v>
      </c>
      <c r="E167" s="95">
        <v>311174</v>
      </c>
      <c r="F167" s="95">
        <v>26461</v>
      </c>
      <c r="G167" s="95">
        <v>312.87</v>
      </c>
      <c r="H167" s="95">
        <v>490146</v>
      </c>
      <c r="I167" s="95">
        <v>35460</v>
      </c>
      <c r="J167" s="95">
        <v>494</v>
      </c>
      <c r="K167" s="98">
        <f>I167-F167</f>
        <v>8999</v>
      </c>
      <c r="L167" s="100">
        <f>K167/F167*100</f>
        <v>34.008540871471219</v>
      </c>
    </row>
    <row r="168" spans="2:12" ht="18" thickBot="1">
      <c r="B168" s="68">
        <v>10</v>
      </c>
      <c r="C168" s="40" t="s">
        <v>96</v>
      </c>
      <c r="D168" s="37" t="s">
        <v>58</v>
      </c>
      <c r="E168" s="96">
        <v>166720</v>
      </c>
      <c r="F168" s="96">
        <v>11333</v>
      </c>
      <c r="G168" s="96">
        <v>3.05</v>
      </c>
      <c r="H168" s="95">
        <v>107464</v>
      </c>
      <c r="I168" s="95">
        <v>7240</v>
      </c>
      <c r="J168" s="95">
        <v>2</v>
      </c>
      <c r="K168" s="98">
        <f t="shared" si="25"/>
        <v>-4093</v>
      </c>
      <c r="L168" s="100">
        <f t="shared" si="26"/>
        <v>-36.115768110826792</v>
      </c>
    </row>
    <row r="169" spans="2:12" ht="18" thickBot="1">
      <c r="B169" s="67">
        <v>11</v>
      </c>
      <c r="C169" s="39" t="s">
        <v>77</v>
      </c>
      <c r="D169" s="38" t="s">
        <v>58</v>
      </c>
      <c r="E169" s="95">
        <v>33000</v>
      </c>
      <c r="F169" s="95">
        <v>21120</v>
      </c>
      <c r="G169" s="95">
        <v>0.56999999999999995</v>
      </c>
      <c r="H169" s="95">
        <v>15000</v>
      </c>
      <c r="I169" s="95">
        <v>9600</v>
      </c>
      <c r="J169" s="95">
        <v>1</v>
      </c>
      <c r="K169" s="98">
        <f>I169-F169</f>
        <v>-11520</v>
      </c>
      <c r="L169" s="100">
        <f>K169/F169*100</f>
        <v>-54.54545454545454</v>
      </c>
    </row>
    <row r="170" spans="2:12" ht="18" thickBot="1">
      <c r="B170" s="68">
        <v>12</v>
      </c>
      <c r="C170" s="39" t="s">
        <v>78</v>
      </c>
      <c r="D170" s="38" t="s">
        <v>58</v>
      </c>
      <c r="E170" s="95">
        <v>201750</v>
      </c>
      <c r="F170" s="95">
        <v>8708</v>
      </c>
      <c r="G170" s="95">
        <v>1.81</v>
      </c>
      <c r="H170" s="95">
        <v>172975</v>
      </c>
      <c r="I170" s="95">
        <v>7691</v>
      </c>
      <c r="J170" s="95">
        <v>2</v>
      </c>
      <c r="K170" s="98">
        <f>I170-F170</f>
        <v>-1017</v>
      </c>
      <c r="L170" s="100">
        <f>K170/F170*100</f>
        <v>-11.6789159393661</v>
      </c>
    </row>
    <row r="171" spans="2:12" ht="18" thickBot="1">
      <c r="B171" s="67">
        <v>13</v>
      </c>
      <c r="C171" s="40" t="s">
        <v>166</v>
      </c>
      <c r="D171" s="37" t="s">
        <v>58</v>
      </c>
      <c r="E171" s="96">
        <v>270880</v>
      </c>
      <c r="F171" s="96">
        <v>25049</v>
      </c>
      <c r="G171" s="96">
        <v>2.4860000000000002</v>
      </c>
      <c r="H171" s="95">
        <v>39434</v>
      </c>
      <c r="I171" s="95">
        <v>4558</v>
      </c>
      <c r="J171" s="95">
        <v>1</v>
      </c>
      <c r="K171" s="98">
        <f>I171-F171</f>
        <v>-20491</v>
      </c>
      <c r="L171" s="100">
        <v>100</v>
      </c>
    </row>
    <row r="172" spans="2:12" ht="18" thickBot="1">
      <c r="B172" s="68">
        <v>14</v>
      </c>
      <c r="C172" s="40" t="s">
        <v>153</v>
      </c>
      <c r="D172" s="38" t="s">
        <v>58</v>
      </c>
      <c r="E172" s="52">
        <v>0</v>
      </c>
      <c r="F172" s="52">
        <v>0</v>
      </c>
      <c r="G172" s="52">
        <v>0</v>
      </c>
      <c r="H172" s="95">
        <v>99.85</v>
      </c>
      <c r="I172" s="95">
        <v>1598</v>
      </c>
      <c r="J172" s="95">
        <v>1</v>
      </c>
      <c r="K172" s="98">
        <f>I172-F172</f>
        <v>1598</v>
      </c>
      <c r="L172" s="100">
        <v>100</v>
      </c>
    </row>
    <row r="173" spans="2:12" ht="18" thickBot="1">
      <c r="B173" s="67">
        <v>15</v>
      </c>
      <c r="C173" s="40" t="s">
        <v>167</v>
      </c>
      <c r="D173" s="37" t="s">
        <v>58</v>
      </c>
      <c r="E173" s="96">
        <v>0</v>
      </c>
      <c r="F173" s="96">
        <v>0</v>
      </c>
      <c r="G173" s="96">
        <v>0</v>
      </c>
      <c r="H173" s="95">
        <v>200</v>
      </c>
      <c r="I173" s="95">
        <v>1040</v>
      </c>
      <c r="J173" s="95">
        <v>0.113</v>
      </c>
      <c r="K173" s="98">
        <f>I173-F173</f>
        <v>1040</v>
      </c>
      <c r="L173" s="100">
        <v>100</v>
      </c>
    </row>
    <row r="174" spans="2:12" ht="18" thickBot="1">
      <c r="B174" s="68">
        <v>16</v>
      </c>
      <c r="C174" s="40" t="s">
        <v>168</v>
      </c>
      <c r="D174" s="37" t="s">
        <v>58</v>
      </c>
      <c r="E174" s="96">
        <v>31500</v>
      </c>
      <c r="F174" s="96">
        <v>1985</v>
      </c>
      <c r="G174" s="96">
        <v>0.113</v>
      </c>
      <c r="H174" s="95">
        <v>24140</v>
      </c>
      <c r="I174" s="95">
        <v>1470</v>
      </c>
      <c r="J174" s="95">
        <v>1</v>
      </c>
      <c r="K174" s="98">
        <f t="shared" si="25"/>
        <v>-515</v>
      </c>
      <c r="L174" s="100">
        <f t="shared" si="26"/>
        <v>-25.94458438287154</v>
      </c>
    </row>
    <row r="175" spans="2:12" ht="18" thickBot="1">
      <c r="B175" s="116">
        <v>17</v>
      </c>
      <c r="C175" s="40" t="s">
        <v>190</v>
      </c>
      <c r="D175" s="37" t="s">
        <v>58</v>
      </c>
      <c r="E175" s="115">
        <v>0</v>
      </c>
      <c r="F175" s="115">
        <v>0</v>
      </c>
      <c r="G175" s="115">
        <v>0</v>
      </c>
      <c r="H175" s="95">
        <v>55</v>
      </c>
      <c r="I175" s="95">
        <v>352</v>
      </c>
      <c r="J175" s="95">
        <v>1</v>
      </c>
      <c r="K175" s="98">
        <f t="shared" ref="K175" si="27">I175-F175</f>
        <v>352</v>
      </c>
      <c r="L175" s="100">
        <v>100</v>
      </c>
    </row>
    <row r="176" spans="2:12" ht="18" thickBot="1">
      <c r="B176" s="117">
        <v>18</v>
      </c>
      <c r="C176" s="40" t="s">
        <v>169</v>
      </c>
      <c r="D176" s="69" t="s">
        <v>122</v>
      </c>
      <c r="E176" s="70">
        <v>0</v>
      </c>
      <c r="F176" s="99">
        <v>0</v>
      </c>
      <c r="G176" s="70">
        <v>0</v>
      </c>
      <c r="H176" s="95">
        <v>27.67</v>
      </c>
      <c r="I176" s="95">
        <v>181</v>
      </c>
      <c r="J176" s="95">
        <v>0.113</v>
      </c>
      <c r="K176" s="102">
        <f t="shared" si="25"/>
        <v>181</v>
      </c>
      <c r="L176" s="103">
        <v>100</v>
      </c>
    </row>
    <row r="177" spans="2:14" ht="18" thickBot="1">
      <c r="B177" s="46"/>
      <c r="D177" s="47"/>
      <c r="K177" s="48"/>
      <c r="L177" s="34"/>
    </row>
    <row r="178" spans="2:14" ht="21">
      <c r="B178" s="123" t="s">
        <v>80</v>
      </c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5"/>
    </row>
    <row r="179" spans="2:14">
      <c r="B179" s="126" t="s">
        <v>2</v>
      </c>
      <c r="C179" s="127" t="s">
        <v>188</v>
      </c>
      <c r="D179" s="127"/>
      <c r="E179" s="127"/>
      <c r="F179" s="127"/>
      <c r="G179" s="127"/>
      <c r="H179" s="127" t="s">
        <v>187</v>
      </c>
      <c r="I179" s="127"/>
      <c r="J179" s="127"/>
      <c r="K179" s="127"/>
      <c r="L179" s="127"/>
      <c r="M179" s="127" t="s">
        <v>81</v>
      </c>
      <c r="N179" s="128" t="s">
        <v>82</v>
      </c>
    </row>
    <row r="180" spans="2:14" ht="40.5">
      <c r="B180" s="126"/>
      <c r="C180" s="25" t="s">
        <v>83</v>
      </c>
      <c r="D180" s="25" t="s">
        <v>84</v>
      </c>
      <c r="E180" s="25" t="s">
        <v>85</v>
      </c>
      <c r="F180" s="25" t="s">
        <v>86</v>
      </c>
      <c r="G180" s="25" t="s">
        <v>87</v>
      </c>
      <c r="H180" s="25" t="s">
        <v>83</v>
      </c>
      <c r="I180" s="25" t="s">
        <v>84</v>
      </c>
      <c r="J180" s="25" t="s">
        <v>85</v>
      </c>
      <c r="K180" s="25" t="s">
        <v>86</v>
      </c>
      <c r="L180" s="25" t="s">
        <v>88</v>
      </c>
      <c r="M180" s="127"/>
      <c r="N180" s="128"/>
    </row>
    <row r="181" spans="2:14">
      <c r="B181" s="64" t="s">
        <v>10</v>
      </c>
      <c r="C181" s="64">
        <v>5326097</v>
      </c>
      <c r="D181" s="64">
        <v>134462</v>
      </c>
      <c r="E181" s="64">
        <v>5460560</v>
      </c>
      <c r="F181" s="64">
        <v>39.61</v>
      </c>
      <c r="G181" s="64">
        <v>-97.47</v>
      </c>
      <c r="H181" s="64">
        <v>5582383</v>
      </c>
      <c r="I181" s="64">
        <v>212677</v>
      </c>
      <c r="J181" s="64">
        <v>5795060</v>
      </c>
      <c r="K181" s="64">
        <v>26.24</v>
      </c>
      <c r="L181" s="64">
        <v>-96.19</v>
      </c>
      <c r="M181" s="64">
        <v>4.8099999999999996</v>
      </c>
      <c r="N181" s="64">
        <v>58.16</v>
      </c>
    </row>
    <row r="182" spans="2:14">
      <c r="B182" s="97" t="s">
        <v>11</v>
      </c>
      <c r="C182" s="64">
        <v>5866061</v>
      </c>
      <c r="D182" s="64">
        <v>163006</v>
      </c>
      <c r="E182" s="64">
        <v>6029067</v>
      </c>
      <c r="F182" s="64">
        <v>35.979999999999997</v>
      </c>
      <c r="G182" s="64">
        <v>-97.22</v>
      </c>
      <c r="H182" s="64">
        <v>5180011</v>
      </c>
      <c r="I182" s="64">
        <v>165188</v>
      </c>
      <c r="J182" s="64">
        <v>5345199</v>
      </c>
      <c r="K182" s="64">
        <v>31.35</v>
      </c>
      <c r="L182" s="64">
        <v>-96.81</v>
      </c>
      <c r="M182" s="64">
        <v>-11.69</v>
      </c>
      <c r="N182" s="64">
        <v>1.33</v>
      </c>
    </row>
    <row r="183" spans="2:14">
      <c r="B183" s="97" t="s">
        <v>164</v>
      </c>
      <c r="C183" s="64">
        <v>6297429</v>
      </c>
      <c r="D183" s="64">
        <v>144327</v>
      </c>
      <c r="E183" s="64">
        <v>6441756</v>
      </c>
      <c r="F183" s="64">
        <v>43.63</v>
      </c>
      <c r="G183" s="64">
        <v>-97.7</v>
      </c>
      <c r="H183" s="64">
        <v>5158630</v>
      </c>
      <c r="I183" s="64">
        <v>161346</v>
      </c>
      <c r="J183" s="64">
        <v>5319976</v>
      </c>
      <c r="K183" s="64">
        <v>31.97</v>
      </c>
      <c r="L183" s="64">
        <v>-96.87</v>
      </c>
      <c r="M183" s="64">
        <v>-18.079999999999998</v>
      </c>
      <c r="N183" s="64">
        <v>11.79</v>
      </c>
    </row>
    <row r="184" spans="2:14">
      <c r="B184" s="97" t="s">
        <v>13</v>
      </c>
      <c r="C184" s="64">
        <v>4913868</v>
      </c>
      <c r="D184" s="64">
        <v>86902</v>
      </c>
      <c r="E184" s="64">
        <v>5000770</v>
      </c>
      <c r="F184" s="64">
        <v>56.54</v>
      </c>
      <c r="G184" s="64">
        <v>-98.23</v>
      </c>
      <c r="H184" s="64">
        <v>6049006</v>
      </c>
      <c r="I184" s="64">
        <v>123556</v>
      </c>
      <c r="J184" s="64">
        <v>6172562</v>
      </c>
      <c r="K184" s="64">
        <v>48.95</v>
      </c>
      <c r="L184" s="64">
        <v>-97.95</v>
      </c>
      <c r="M184" s="64">
        <v>23.1</v>
      </c>
      <c r="N184" s="64">
        <v>42.17</v>
      </c>
    </row>
    <row r="185" spans="2:14">
      <c r="B185" s="112" t="s">
        <v>14</v>
      </c>
      <c r="C185" s="64">
        <v>6435100</v>
      </c>
      <c r="D185" s="64">
        <v>212138</v>
      </c>
      <c r="E185" s="64">
        <v>6647238</v>
      </c>
      <c r="F185" s="64">
        <v>30.33</v>
      </c>
      <c r="G185" s="64">
        <v>-96.7</v>
      </c>
      <c r="H185" s="64">
        <v>7114514</v>
      </c>
      <c r="I185" s="64">
        <v>224115</v>
      </c>
      <c r="J185" s="64">
        <v>7338629</v>
      </c>
      <c r="K185" s="64">
        <v>31.74</v>
      </c>
      <c r="L185" s="64">
        <v>-96.84</v>
      </c>
      <c r="M185" s="64">
        <v>10.55</v>
      </c>
      <c r="N185" s="64">
        <v>5.64</v>
      </c>
    </row>
    <row r="186" spans="2:14">
      <c r="B186" s="112" t="s">
        <v>15</v>
      </c>
      <c r="C186" s="64">
        <v>5731224</v>
      </c>
      <c r="D186" s="64">
        <v>296167</v>
      </c>
      <c r="E186" s="64">
        <v>6027391</v>
      </c>
      <c r="F186" s="64">
        <v>19.350000000000001</v>
      </c>
      <c r="G186" s="64">
        <v>-94.83</v>
      </c>
      <c r="H186" s="64">
        <v>6191964</v>
      </c>
      <c r="I186" s="64">
        <v>277030</v>
      </c>
      <c r="J186" s="64">
        <v>6468994</v>
      </c>
      <c r="K186" s="64">
        <v>22.35</v>
      </c>
      <c r="L186" s="64">
        <v>-95.52</v>
      </c>
      <c r="M186" s="64">
        <v>8.0299999999999994</v>
      </c>
      <c r="N186" s="64">
        <v>-6.46</v>
      </c>
    </row>
    <row r="187" spans="2:14">
      <c r="B187" s="111" t="s">
        <v>21</v>
      </c>
      <c r="C187" s="64">
        <v>34569779</v>
      </c>
      <c r="D187" s="64">
        <v>1037002</v>
      </c>
      <c r="E187" s="64">
        <v>35606782</v>
      </c>
      <c r="F187" s="64">
        <v>33.33</v>
      </c>
      <c r="G187" s="64">
        <v>-97</v>
      </c>
      <c r="H187" s="64">
        <v>35276508</v>
      </c>
      <c r="I187" s="64">
        <v>1163912</v>
      </c>
      <c r="J187" s="64">
        <v>36440420</v>
      </c>
      <c r="K187" s="64">
        <v>30.3</v>
      </c>
      <c r="L187" s="64">
        <v>-96.7</v>
      </c>
      <c r="M187" s="64">
        <v>2.04</v>
      </c>
      <c r="N187" s="64">
        <v>12.23</v>
      </c>
    </row>
    <row r="188" spans="2:14">
      <c r="B188" s="110"/>
      <c r="C188"/>
      <c r="D188"/>
      <c r="E188"/>
      <c r="F188"/>
      <c r="G188"/>
      <c r="H188"/>
      <c r="I188"/>
      <c r="J188"/>
      <c r="K188"/>
      <c r="L188"/>
      <c r="M188"/>
      <c r="N188"/>
    </row>
    <row r="189" spans="2:14">
      <c r="B189" s="110"/>
      <c r="C189"/>
      <c r="D189"/>
      <c r="E189"/>
      <c r="F189"/>
      <c r="G189"/>
      <c r="H189"/>
      <c r="I189"/>
      <c r="J189"/>
      <c r="K189"/>
      <c r="L189"/>
      <c r="M189"/>
      <c r="N189"/>
    </row>
    <row r="190" spans="2:14" ht="18" thickBot="1">
      <c r="B190" s="11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2:14" ht="27.75">
      <c r="B191" s="57" t="s">
        <v>89</v>
      </c>
      <c r="C191" s="58" t="s">
        <v>90</v>
      </c>
      <c r="D191" s="58" t="s">
        <v>91</v>
      </c>
      <c r="E191" s="59" t="s">
        <v>92</v>
      </c>
      <c r="F191"/>
      <c r="G191"/>
      <c r="H191"/>
      <c r="I191"/>
      <c r="J191"/>
      <c r="K191"/>
      <c r="L191"/>
      <c r="M191"/>
      <c r="N191"/>
    </row>
    <row r="192" spans="2:14">
      <c r="B192" s="55" t="s">
        <v>93</v>
      </c>
      <c r="C192" s="50">
        <v>34569779.281659499</v>
      </c>
      <c r="D192" s="50">
        <v>1037002.94644</v>
      </c>
      <c r="E192" s="60">
        <v>35606782.228099495</v>
      </c>
      <c r="F192"/>
      <c r="G192"/>
      <c r="H192"/>
      <c r="I192"/>
      <c r="J192"/>
      <c r="K192"/>
      <c r="L192"/>
      <c r="M192"/>
      <c r="N192"/>
    </row>
    <row r="193" spans="2:14">
      <c r="B193" s="56" t="s">
        <v>148</v>
      </c>
      <c r="C193" s="50">
        <v>35276508</v>
      </c>
      <c r="D193" s="50">
        <v>1163912</v>
      </c>
      <c r="E193" s="60">
        <v>36440420</v>
      </c>
      <c r="F193"/>
      <c r="G193"/>
      <c r="H193"/>
      <c r="I193"/>
      <c r="J193"/>
      <c r="K193"/>
      <c r="L193"/>
      <c r="M193"/>
      <c r="N193"/>
    </row>
    <row r="194" spans="2:14">
      <c r="B194" s="55" t="s">
        <v>94</v>
      </c>
      <c r="C194" s="50">
        <v>706728.71834050119</v>
      </c>
      <c r="D194" s="50">
        <v>126909.05356000003</v>
      </c>
      <c r="E194" s="60">
        <v>833637.77190050483</v>
      </c>
      <c r="F194"/>
      <c r="G194"/>
      <c r="H194"/>
      <c r="I194"/>
      <c r="J194"/>
      <c r="K194"/>
      <c r="L194"/>
      <c r="M194"/>
      <c r="N194"/>
    </row>
    <row r="195" spans="2:14" ht="18" thickBot="1">
      <c r="B195" s="61" t="s">
        <v>95</v>
      </c>
      <c r="C195" s="62">
        <v>2.0443541527482241</v>
      </c>
      <c r="D195" s="62">
        <v>12.238061038849986</v>
      </c>
      <c r="E195" s="63">
        <v>2.3412331014921928</v>
      </c>
      <c r="F195"/>
      <c r="G195"/>
      <c r="H195"/>
      <c r="I195"/>
      <c r="J195"/>
      <c r="K195"/>
      <c r="L195"/>
      <c r="M195"/>
      <c r="N195"/>
    </row>
    <row r="197" spans="2:14" ht="18" thickBot="1"/>
    <row r="198" spans="2:14" ht="24" customHeight="1">
      <c r="B198" s="120" t="s">
        <v>193</v>
      </c>
      <c r="C198" s="121"/>
      <c r="D198" s="121"/>
      <c r="E198" s="121"/>
      <c r="F198" s="121"/>
      <c r="G198" s="121"/>
      <c r="H198" s="121"/>
      <c r="I198" s="122"/>
    </row>
    <row r="199" spans="2:14" ht="40.5">
      <c r="B199" s="53" t="s">
        <v>45</v>
      </c>
      <c r="C199" s="43" t="s">
        <v>126</v>
      </c>
      <c r="D199" s="43" t="s">
        <v>127</v>
      </c>
      <c r="E199" s="43" t="s">
        <v>128</v>
      </c>
      <c r="F199" s="43" t="s">
        <v>129</v>
      </c>
      <c r="G199" s="43" t="s">
        <v>130</v>
      </c>
      <c r="H199" s="43" t="s">
        <v>85</v>
      </c>
      <c r="I199" s="54" t="s">
        <v>131</v>
      </c>
    </row>
    <row r="200" spans="2:14">
      <c r="B200" s="51">
        <v>1</v>
      </c>
      <c r="C200" s="41" t="s">
        <v>154</v>
      </c>
      <c r="D200" s="53">
        <v>9818</v>
      </c>
      <c r="E200" s="53">
        <v>0.02</v>
      </c>
      <c r="F200" s="53">
        <v>0</v>
      </c>
      <c r="G200" s="53">
        <v>0</v>
      </c>
      <c r="H200" s="53">
        <v>9818</v>
      </c>
      <c r="I200" s="53">
        <v>0.02</v>
      </c>
    </row>
    <row r="201" spans="2:14">
      <c r="B201" s="52">
        <v>2</v>
      </c>
      <c r="C201" s="41" t="s">
        <v>132</v>
      </c>
      <c r="D201" s="53">
        <v>413310</v>
      </c>
      <c r="E201" s="53">
        <v>1.17</v>
      </c>
      <c r="F201" s="53">
        <v>0</v>
      </c>
      <c r="G201" s="53">
        <v>0</v>
      </c>
      <c r="H201" s="53">
        <v>413310</v>
      </c>
      <c r="I201" s="53">
        <v>1.1299999999999999</v>
      </c>
    </row>
    <row r="202" spans="2:14">
      <c r="B202" s="51">
        <v>3</v>
      </c>
      <c r="C202" s="41" t="s">
        <v>133</v>
      </c>
      <c r="D202" s="53">
        <v>37275</v>
      </c>
      <c r="E202" s="53">
        <v>0.1</v>
      </c>
      <c r="F202" s="53">
        <v>0</v>
      </c>
      <c r="G202" s="53">
        <v>0</v>
      </c>
      <c r="H202" s="53">
        <v>37275</v>
      </c>
      <c r="I202" s="53">
        <v>0.1</v>
      </c>
    </row>
    <row r="203" spans="2:14">
      <c r="B203" s="52">
        <v>4</v>
      </c>
      <c r="C203" s="41" t="s">
        <v>134</v>
      </c>
      <c r="D203" s="53">
        <v>34043665</v>
      </c>
      <c r="E203" s="53">
        <v>96.5</v>
      </c>
      <c r="F203" s="53">
        <v>1161211</v>
      </c>
      <c r="G203" s="53">
        <v>99.76</v>
      </c>
      <c r="H203" s="53">
        <v>35204876</v>
      </c>
      <c r="I203" s="53">
        <v>96.6</v>
      </c>
    </row>
    <row r="204" spans="2:14">
      <c r="B204" s="51">
        <v>5</v>
      </c>
      <c r="C204" s="41" t="s">
        <v>135</v>
      </c>
      <c r="D204" s="53">
        <v>101454</v>
      </c>
      <c r="E204" s="53">
        <v>0.28000000000000003</v>
      </c>
      <c r="F204" s="53">
        <v>0</v>
      </c>
      <c r="G204" s="53">
        <v>0</v>
      </c>
      <c r="H204" s="53">
        <v>101454</v>
      </c>
      <c r="I204" s="53">
        <v>0.27</v>
      </c>
    </row>
    <row r="205" spans="2:14" ht="39" customHeight="1">
      <c r="B205" s="52">
        <v>6</v>
      </c>
      <c r="C205" s="41" t="s">
        <v>136</v>
      </c>
      <c r="D205" s="53">
        <v>66953</v>
      </c>
      <c r="E205" s="53">
        <v>0.18</v>
      </c>
      <c r="F205" s="53">
        <v>0</v>
      </c>
      <c r="G205" s="53">
        <v>0</v>
      </c>
      <c r="H205" s="53">
        <v>66953</v>
      </c>
      <c r="I205" s="53">
        <v>0.18</v>
      </c>
    </row>
    <row r="206" spans="2:14">
      <c r="B206" s="51">
        <v>7</v>
      </c>
      <c r="C206" s="41" t="s">
        <v>155</v>
      </c>
      <c r="D206" s="53">
        <v>384000</v>
      </c>
      <c r="E206" s="53">
        <v>1.08</v>
      </c>
      <c r="F206" s="53">
        <v>0</v>
      </c>
      <c r="G206" s="53">
        <v>0</v>
      </c>
      <c r="H206" s="53">
        <v>384000</v>
      </c>
      <c r="I206" s="53">
        <v>1.05</v>
      </c>
    </row>
    <row r="207" spans="2:14">
      <c r="B207" s="52">
        <v>8</v>
      </c>
      <c r="C207" s="41" t="s">
        <v>137</v>
      </c>
      <c r="D207" s="53">
        <v>16</v>
      </c>
      <c r="E207" s="53">
        <v>0</v>
      </c>
      <c r="F207" s="53">
        <v>0</v>
      </c>
      <c r="G207" s="53">
        <v>0</v>
      </c>
      <c r="H207" s="53">
        <v>16</v>
      </c>
      <c r="I207" s="53">
        <v>0</v>
      </c>
    </row>
    <row r="208" spans="2:14">
      <c r="B208" s="51">
        <v>9</v>
      </c>
      <c r="C208" s="41" t="s">
        <v>138</v>
      </c>
      <c r="D208" s="53">
        <v>22893</v>
      </c>
      <c r="E208" s="53">
        <v>0.06</v>
      </c>
      <c r="F208" s="53">
        <v>0</v>
      </c>
      <c r="G208" s="53">
        <v>0</v>
      </c>
      <c r="H208" s="53">
        <v>22893</v>
      </c>
      <c r="I208" s="53">
        <v>0.06</v>
      </c>
    </row>
    <row r="209" spans="2:9">
      <c r="B209" s="52">
        <v>10</v>
      </c>
      <c r="C209" s="41" t="s">
        <v>179</v>
      </c>
      <c r="D209" s="53">
        <v>14975</v>
      </c>
      <c r="E209" s="53">
        <v>0.04</v>
      </c>
      <c r="F209" s="53">
        <v>0</v>
      </c>
      <c r="G209" s="53">
        <v>0</v>
      </c>
      <c r="H209" s="53">
        <v>14975</v>
      </c>
      <c r="I209" s="53">
        <v>0.04</v>
      </c>
    </row>
    <row r="210" spans="2:9">
      <c r="B210" s="51">
        <v>11</v>
      </c>
      <c r="C210" s="41" t="s">
        <v>139</v>
      </c>
      <c r="D210" s="53">
        <v>34236</v>
      </c>
      <c r="E210" s="53">
        <v>0.09</v>
      </c>
      <c r="F210" s="53">
        <v>0</v>
      </c>
      <c r="G210" s="53">
        <v>0</v>
      </c>
      <c r="H210" s="53">
        <v>34236</v>
      </c>
      <c r="I210" s="53">
        <v>0.09</v>
      </c>
    </row>
    <row r="211" spans="2:9">
      <c r="B211" s="52">
        <v>12</v>
      </c>
      <c r="C211" s="41" t="s">
        <v>180</v>
      </c>
      <c r="D211" s="53">
        <v>11418</v>
      </c>
      <c r="E211" s="53">
        <v>0.03</v>
      </c>
      <c r="F211" s="53">
        <v>1293</v>
      </c>
      <c r="G211" s="53">
        <v>0.11</v>
      </c>
      <c r="H211" s="53">
        <v>12711</v>
      </c>
      <c r="I211" s="53">
        <v>0.03</v>
      </c>
    </row>
    <row r="212" spans="2:9">
      <c r="B212" s="52">
        <v>13</v>
      </c>
      <c r="C212" s="41" t="s">
        <v>181</v>
      </c>
      <c r="D212" s="53">
        <v>65809</v>
      </c>
      <c r="E212" s="53">
        <v>0.18</v>
      </c>
      <c r="F212" s="53">
        <v>0</v>
      </c>
      <c r="G212" s="53">
        <v>0</v>
      </c>
      <c r="H212" s="53">
        <v>65809</v>
      </c>
      <c r="I212" s="53">
        <v>0.18</v>
      </c>
    </row>
    <row r="213" spans="2:9">
      <c r="B213" s="52">
        <v>14</v>
      </c>
      <c r="C213" s="41" t="s">
        <v>140</v>
      </c>
      <c r="D213" s="53">
        <v>16470</v>
      </c>
      <c r="E213" s="53">
        <v>0.04</v>
      </c>
      <c r="F213" s="53">
        <v>0</v>
      </c>
      <c r="G213" s="53">
        <v>0</v>
      </c>
      <c r="H213" s="53">
        <v>16470</v>
      </c>
      <c r="I213" s="53">
        <v>4.4999999999999998E-2</v>
      </c>
    </row>
    <row r="214" spans="2:9">
      <c r="B214" s="52">
        <v>15</v>
      </c>
      <c r="C214" s="41" t="s">
        <v>144</v>
      </c>
      <c r="D214" s="53">
        <v>5568</v>
      </c>
      <c r="E214" s="53">
        <v>0.01</v>
      </c>
      <c r="F214" s="53">
        <v>1407</v>
      </c>
      <c r="G214" s="53">
        <v>0.12</v>
      </c>
      <c r="H214" s="53">
        <v>6976</v>
      </c>
      <c r="I214" s="53">
        <v>0.01</v>
      </c>
    </row>
    <row r="215" spans="2:9">
      <c r="B215" s="45">
        <v>16</v>
      </c>
      <c r="C215" s="41" t="s">
        <v>171</v>
      </c>
      <c r="D215" s="53">
        <v>31970</v>
      </c>
      <c r="E215" s="53">
        <v>0.09</v>
      </c>
      <c r="F215" s="53">
        <v>0</v>
      </c>
      <c r="G215" s="53">
        <v>0</v>
      </c>
      <c r="H215" s="53">
        <v>31970</v>
      </c>
      <c r="I215" s="53">
        <v>0.08</v>
      </c>
    </row>
    <row r="216" spans="2:9">
      <c r="B216" s="45">
        <v>17</v>
      </c>
      <c r="C216" s="41" t="s">
        <v>191</v>
      </c>
      <c r="D216" s="53">
        <v>2441</v>
      </c>
      <c r="E216" s="53">
        <v>0</v>
      </c>
      <c r="F216" s="53">
        <v>0</v>
      </c>
      <c r="G216" s="53">
        <v>0</v>
      </c>
      <c r="H216" s="53">
        <v>2441</v>
      </c>
      <c r="I216" s="53">
        <v>0</v>
      </c>
    </row>
    <row r="217" spans="2:9">
      <c r="B217" s="45">
        <v>18</v>
      </c>
      <c r="C217" s="41" t="s">
        <v>192</v>
      </c>
      <c r="D217" s="53">
        <v>14228</v>
      </c>
      <c r="E217" s="53">
        <v>0.04</v>
      </c>
      <c r="F217" s="53">
        <v>0</v>
      </c>
      <c r="G217" s="53">
        <v>0</v>
      </c>
      <c r="H217" s="53">
        <v>14228</v>
      </c>
      <c r="I217" s="53">
        <v>0.03</v>
      </c>
    </row>
    <row r="218" spans="2:9">
      <c r="B218" s="118" t="s">
        <v>141</v>
      </c>
      <c r="C218" s="119"/>
      <c r="D218" s="113">
        <v>35276508</v>
      </c>
      <c r="E218" s="113">
        <v>100</v>
      </c>
      <c r="F218" s="113">
        <v>1163911.649</v>
      </c>
      <c r="G218" s="113">
        <v>100</v>
      </c>
      <c r="H218" s="113">
        <v>36440419</v>
      </c>
      <c r="I218" s="113">
        <v>100</v>
      </c>
    </row>
  </sheetData>
  <mergeCells count="42">
    <mergeCell ref="B2:M2"/>
    <mergeCell ref="B3:B4"/>
    <mergeCell ref="C3:C4"/>
    <mergeCell ref="B21:M21"/>
    <mergeCell ref="B22:B23"/>
    <mergeCell ref="C22:C23"/>
    <mergeCell ref="D22:D23"/>
    <mergeCell ref="E22:G22"/>
    <mergeCell ref="H22:J22"/>
    <mergeCell ref="K22:L22"/>
    <mergeCell ref="M22:M23"/>
    <mergeCell ref="B44:P44"/>
    <mergeCell ref="B45:B46"/>
    <mergeCell ref="C45:C46"/>
    <mergeCell ref="D45:D46"/>
    <mergeCell ref="E45:G45"/>
    <mergeCell ref="H45:J45"/>
    <mergeCell ref="K45:M45"/>
    <mergeCell ref="N45:P45"/>
    <mergeCell ref="B99:O99"/>
    <mergeCell ref="B100:B101"/>
    <mergeCell ref="C100:C101"/>
    <mergeCell ref="D100:D101"/>
    <mergeCell ref="E100:G100"/>
    <mergeCell ref="H100:J100"/>
    <mergeCell ref="K100:M100"/>
    <mergeCell ref="N100:P100"/>
    <mergeCell ref="B156:L156"/>
    <mergeCell ref="B157:B158"/>
    <mergeCell ref="C157:C158"/>
    <mergeCell ref="D157:D158"/>
    <mergeCell ref="E157:G157"/>
    <mergeCell ref="H157:J157"/>
    <mergeCell ref="K157:L157"/>
    <mergeCell ref="B218:C218"/>
    <mergeCell ref="B198:I198"/>
    <mergeCell ref="B178:N178"/>
    <mergeCell ref="B179:B180"/>
    <mergeCell ref="C179:G179"/>
    <mergeCell ref="H179:L179"/>
    <mergeCell ref="M179:M180"/>
    <mergeCell ref="N179:N180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2024-03-12T06:27:06Z</dcterms:created>
  <dcterms:modified xsi:type="dcterms:W3CDTF">2025-05-13T16:54:38Z</dcterms:modified>
</cp:coreProperties>
</file>