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5120" windowHeight="7560"/>
  </bookViews>
  <sheets>
    <sheet name="web" sheetId="1" r:id="rId1"/>
  </sheets>
  <externalReferences>
    <externalReference r:id="rId2"/>
  </externalReferences>
  <definedNames>
    <definedName name="Date">[1]Input!$F$2:$F$367</definedName>
    <definedName name="_xlnm.Print_Area" localSheetId="0">web!$B$2:$M$17</definedName>
  </definedNames>
  <calcPr calcId="124519"/>
</workbook>
</file>

<file path=xl/calcChain.xml><?xml version="1.0" encoding="utf-8"?>
<calcChain xmlns="http://schemas.openxmlformats.org/spreadsheetml/2006/main">
  <c r="K168" i="1"/>
  <c r="L168" s="1"/>
  <c r="K163"/>
  <c r="K158" l="1"/>
  <c r="L158" s="1"/>
  <c r="K159"/>
  <c r="L159" s="1"/>
  <c r="K160"/>
  <c r="L160" s="1"/>
  <c r="K161"/>
  <c r="L161" s="1"/>
  <c r="K162"/>
  <c r="L162" s="1"/>
  <c r="K166"/>
  <c r="L166" s="1"/>
  <c r="K172"/>
  <c r="L172" s="1"/>
  <c r="K165"/>
  <c r="L165" s="1"/>
  <c r="K164"/>
  <c r="K167"/>
  <c r="L167" s="1"/>
  <c r="K169"/>
  <c r="K170"/>
  <c r="K171"/>
  <c r="K173"/>
  <c r="K157"/>
  <c r="L157" s="1"/>
  <c r="G30" l="1"/>
  <c r="G31"/>
  <c r="G32"/>
  <c r="G35"/>
  <c r="E17" l="1"/>
  <c r="K47" l="1"/>
  <c r="N47" s="1"/>
  <c r="L47"/>
  <c r="K48"/>
  <c r="L48"/>
  <c r="K49"/>
  <c r="L49"/>
  <c r="K50"/>
  <c r="L50"/>
  <c r="K51"/>
  <c r="L51"/>
  <c r="K52"/>
  <c r="L52"/>
  <c r="K53"/>
  <c r="L53"/>
  <c r="K54"/>
  <c r="L54"/>
  <c r="K55"/>
  <c r="L55"/>
  <c r="K56"/>
  <c r="L56"/>
  <c r="K57"/>
  <c r="L57"/>
  <c r="K58"/>
  <c r="L58"/>
  <c r="K59"/>
  <c r="L59"/>
  <c r="K60"/>
  <c r="L60"/>
  <c r="K61"/>
  <c r="L61"/>
  <c r="K62"/>
  <c r="L62"/>
  <c r="K63"/>
  <c r="L63"/>
  <c r="K64"/>
  <c r="L64"/>
  <c r="K65"/>
  <c r="L65"/>
  <c r="K66"/>
  <c r="L66"/>
  <c r="K67"/>
  <c r="L67"/>
  <c r="K68"/>
  <c r="L68"/>
  <c r="K69"/>
  <c r="L69"/>
  <c r="K70"/>
  <c r="L70"/>
  <c r="K71"/>
  <c r="L71"/>
  <c r="K72"/>
  <c r="L72"/>
  <c r="K73"/>
  <c r="L73"/>
  <c r="K74"/>
  <c r="L74"/>
  <c r="K75"/>
  <c r="L75"/>
  <c r="K76"/>
  <c r="L76"/>
  <c r="K77"/>
  <c r="L77"/>
  <c r="K78"/>
  <c r="L78"/>
  <c r="K79"/>
  <c r="L79"/>
  <c r="K80"/>
  <c r="L80"/>
  <c r="K81"/>
  <c r="L81"/>
  <c r="K82"/>
  <c r="L82"/>
  <c r="K83"/>
  <c r="L83"/>
  <c r="K84"/>
  <c r="L84"/>
  <c r="K85"/>
  <c r="L85"/>
  <c r="K86"/>
  <c r="L86"/>
  <c r="K87"/>
  <c r="L87"/>
  <c r="K88"/>
  <c r="L88"/>
  <c r="K89"/>
  <c r="L89"/>
  <c r="K90"/>
  <c r="L90"/>
  <c r="K91"/>
  <c r="L91"/>
  <c r="K92"/>
  <c r="L92"/>
  <c r="K93"/>
  <c r="L93"/>
  <c r="K94"/>
  <c r="L94"/>
  <c r="K95"/>
  <c r="L95"/>
  <c r="K96"/>
  <c r="L96"/>
  <c r="I41" l="1"/>
  <c r="K104" l="1"/>
  <c r="N104" s="1"/>
  <c r="L104"/>
  <c r="O104" s="1"/>
  <c r="M104"/>
  <c r="P104" s="1"/>
  <c r="K105"/>
  <c r="N105" s="1"/>
  <c r="L105"/>
  <c r="O105" s="1"/>
  <c r="M105"/>
  <c r="P105" s="1"/>
  <c r="K106"/>
  <c r="N106" s="1"/>
  <c r="L106"/>
  <c r="O106" s="1"/>
  <c r="M106"/>
  <c r="P106" s="1"/>
  <c r="K107"/>
  <c r="N107" s="1"/>
  <c r="L107"/>
  <c r="O107" s="1"/>
  <c r="M107"/>
  <c r="P107" s="1"/>
  <c r="K108"/>
  <c r="N108" s="1"/>
  <c r="L108"/>
  <c r="O108" s="1"/>
  <c r="M108"/>
  <c r="P108" s="1"/>
  <c r="K109"/>
  <c r="N109" s="1"/>
  <c r="L109"/>
  <c r="O109" s="1"/>
  <c r="M109"/>
  <c r="P109" s="1"/>
  <c r="K110"/>
  <c r="N110" s="1"/>
  <c r="L110"/>
  <c r="O110" s="1"/>
  <c r="M110"/>
  <c r="P110" s="1"/>
  <c r="K111"/>
  <c r="N111" s="1"/>
  <c r="L111"/>
  <c r="O111" s="1"/>
  <c r="M111"/>
  <c r="P111" s="1"/>
  <c r="K112"/>
  <c r="N112" s="1"/>
  <c r="L112"/>
  <c r="O112" s="1"/>
  <c r="M112"/>
  <c r="P112" s="1"/>
  <c r="K113"/>
  <c r="N113" s="1"/>
  <c r="L113"/>
  <c r="O113" s="1"/>
  <c r="M113"/>
  <c r="P113" s="1"/>
  <c r="K114"/>
  <c r="N114" s="1"/>
  <c r="L114"/>
  <c r="O114" s="1"/>
  <c r="M114"/>
  <c r="P114" s="1"/>
  <c r="K115"/>
  <c r="N115" s="1"/>
  <c r="L115"/>
  <c r="O115" s="1"/>
  <c r="M115"/>
  <c r="P115" s="1"/>
  <c r="K116"/>
  <c r="N116" s="1"/>
  <c r="L116"/>
  <c r="O116" s="1"/>
  <c r="M116"/>
  <c r="P116" s="1"/>
  <c r="K117"/>
  <c r="N117" s="1"/>
  <c r="L117"/>
  <c r="O117" s="1"/>
  <c r="M117"/>
  <c r="P117" s="1"/>
  <c r="K118"/>
  <c r="N118" s="1"/>
  <c r="L118"/>
  <c r="O118" s="1"/>
  <c r="M118"/>
  <c r="P118" s="1"/>
  <c r="K119"/>
  <c r="N119" s="1"/>
  <c r="L119"/>
  <c r="O119" s="1"/>
  <c r="M119"/>
  <c r="P119" s="1"/>
  <c r="K120"/>
  <c r="N120" s="1"/>
  <c r="L120"/>
  <c r="O120" s="1"/>
  <c r="M120"/>
  <c r="P120" s="1"/>
  <c r="K121"/>
  <c r="N121" s="1"/>
  <c r="L121"/>
  <c r="O121" s="1"/>
  <c r="M121"/>
  <c r="P121" s="1"/>
  <c r="K122"/>
  <c r="N122" s="1"/>
  <c r="L122"/>
  <c r="O122" s="1"/>
  <c r="M122"/>
  <c r="P122" s="1"/>
  <c r="K123"/>
  <c r="N123" s="1"/>
  <c r="L123"/>
  <c r="O123" s="1"/>
  <c r="M123"/>
  <c r="P123" s="1"/>
  <c r="K124"/>
  <c r="N124" s="1"/>
  <c r="L124"/>
  <c r="O124" s="1"/>
  <c r="M124"/>
  <c r="P124" s="1"/>
  <c r="K125"/>
  <c r="N125" s="1"/>
  <c r="L125"/>
  <c r="O125" s="1"/>
  <c r="M125"/>
  <c r="P125" s="1"/>
  <c r="K126"/>
  <c r="L126"/>
  <c r="M126"/>
  <c r="K127"/>
  <c r="L127"/>
  <c r="M127"/>
  <c r="K128"/>
  <c r="N128" s="1"/>
  <c r="L128"/>
  <c r="O128" s="1"/>
  <c r="M128"/>
  <c r="P128" s="1"/>
  <c r="K129"/>
  <c r="N129" s="1"/>
  <c r="L129"/>
  <c r="O129" s="1"/>
  <c r="M129"/>
  <c r="P129" s="1"/>
  <c r="K130"/>
  <c r="N130" s="1"/>
  <c r="L130"/>
  <c r="O130" s="1"/>
  <c r="M130"/>
  <c r="P130" s="1"/>
  <c r="K131"/>
  <c r="N131" s="1"/>
  <c r="L131"/>
  <c r="O131" s="1"/>
  <c r="M131"/>
  <c r="P131" s="1"/>
  <c r="K132"/>
  <c r="N132" s="1"/>
  <c r="L132"/>
  <c r="O132" s="1"/>
  <c r="M132"/>
  <c r="P132" s="1"/>
  <c r="K133"/>
  <c r="N133" s="1"/>
  <c r="L133"/>
  <c r="O133" s="1"/>
  <c r="M133"/>
  <c r="P133" s="1"/>
  <c r="K134"/>
  <c r="N134" s="1"/>
  <c r="L134"/>
  <c r="O134" s="1"/>
  <c r="M134"/>
  <c r="P134" s="1"/>
  <c r="K135"/>
  <c r="N135" s="1"/>
  <c r="L135"/>
  <c r="O135" s="1"/>
  <c r="M135"/>
  <c r="P135" s="1"/>
  <c r="K136"/>
  <c r="N136" s="1"/>
  <c r="L136"/>
  <c r="O136" s="1"/>
  <c r="M136"/>
  <c r="P136" s="1"/>
  <c r="K137"/>
  <c r="N137" s="1"/>
  <c r="L137"/>
  <c r="O137" s="1"/>
  <c r="M137"/>
  <c r="P137" s="1"/>
  <c r="K138"/>
  <c r="N138" s="1"/>
  <c r="L138"/>
  <c r="O138" s="1"/>
  <c r="M138"/>
  <c r="P138" s="1"/>
  <c r="K139"/>
  <c r="N139" s="1"/>
  <c r="L139"/>
  <c r="O139" s="1"/>
  <c r="M139"/>
  <c r="P139" s="1"/>
  <c r="K140"/>
  <c r="N140" s="1"/>
  <c r="L140"/>
  <c r="O140" s="1"/>
  <c r="M140"/>
  <c r="P140" s="1"/>
  <c r="K141"/>
  <c r="N141" s="1"/>
  <c r="L141"/>
  <c r="O141" s="1"/>
  <c r="M141"/>
  <c r="P141" s="1"/>
  <c r="K142"/>
  <c r="N142" s="1"/>
  <c r="L142"/>
  <c r="O142" s="1"/>
  <c r="M142"/>
  <c r="P142" s="1"/>
  <c r="K143"/>
  <c r="N143" s="1"/>
  <c r="L143"/>
  <c r="O143" s="1"/>
  <c r="M143"/>
  <c r="P143" s="1"/>
  <c r="K144"/>
  <c r="N144" s="1"/>
  <c r="L144"/>
  <c r="O144" s="1"/>
  <c r="M144"/>
  <c r="P144" s="1"/>
  <c r="K145"/>
  <c r="N145" s="1"/>
  <c r="L145"/>
  <c r="O145" s="1"/>
  <c r="M145"/>
  <c r="P145" s="1"/>
  <c r="K146"/>
  <c r="N146" s="1"/>
  <c r="L146"/>
  <c r="O146" s="1"/>
  <c r="M146"/>
  <c r="P146" s="1"/>
  <c r="K147"/>
  <c r="L147"/>
  <c r="M147"/>
  <c r="K148"/>
  <c r="N148" s="1"/>
  <c r="L148"/>
  <c r="O148" s="1"/>
  <c r="M148"/>
  <c r="P148" s="1"/>
  <c r="K149"/>
  <c r="N149" s="1"/>
  <c r="L149"/>
  <c r="O149" s="1"/>
  <c r="M149"/>
  <c r="P149" s="1"/>
  <c r="K150"/>
  <c r="N150" s="1"/>
  <c r="L150"/>
  <c r="O150" s="1"/>
  <c r="M150"/>
  <c r="P150" s="1"/>
  <c r="K151"/>
  <c r="N151" s="1"/>
  <c r="L151"/>
  <c r="O151" s="1"/>
  <c r="M151"/>
  <c r="P151" s="1"/>
  <c r="N49"/>
  <c r="O49"/>
  <c r="M49"/>
  <c r="P49" s="1"/>
  <c r="N50"/>
  <c r="O50"/>
  <c r="M50"/>
  <c r="P50" s="1"/>
  <c r="N51"/>
  <c r="O51"/>
  <c r="M51"/>
  <c r="P51" s="1"/>
  <c r="N52"/>
  <c r="O52"/>
  <c r="M52"/>
  <c r="P52" s="1"/>
  <c r="N53"/>
  <c r="O53"/>
  <c r="M53"/>
  <c r="P53" s="1"/>
  <c r="N54"/>
  <c r="O54"/>
  <c r="M54"/>
  <c r="P54" s="1"/>
  <c r="M55"/>
  <c r="N56"/>
  <c r="O56"/>
  <c r="M56"/>
  <c r="P56" s="1"/>
  <c r="N57"/>
  <c r="O57"/>
  <c r="M57"/>
  <c r="P57" s="1"/>
  <c r="M58"/>
  <c r="N59"/>
  <c r="O59"/>
  <c r="M59"/>
  <c r="P59" s="1"/>
  <c r="N60"/>
  <c r="O60"/>
  <c r="M60"/>
  <c r="P60" s="1"/>
  <c r="N61"/>
  <c r="O61"/>
  <c r="M61"/>
  <c r="P61" s="1"/>
  <c r="N62"/>
  <c r="O62"/>
  <c r="M62"/>
  <c r="P62" s="1"/>
  <c r="N63"/>
  <c r="O63"/>
  <c r="M63"/>
  <c r="P63" s="1"/>
  <c r="N64"/>
  <c r="O64"/>
  <c r="M64"/>
  <c r="P64" s="1"/>
  <c r="N65"/>
  <c r="O65"/>
  <c r="M65"/>
  <c r="P65" s="1"/>
  <c r="N66"/>
  <c r="O66"/>
  <c r="M66"/>
  <c r="P66" s="1"/>
  <c r="N67"/>
  <c r="O67"/>
  <c r="M67"/>
  <c r="P67" s="1"/>
  <c r="N68"/>
  <c r="O68"/>
  <c r="M68"/>
  <c r="P68" s="1"/>
  <c r="N69"/>
  <c r="O69"/>
  <c r="M69"/>
  <c r="P69" s="1"/>
  <c r="N70"/>
  <c r="O70"/>
  <c r="M70"/>
  <c r="P70" s="1"/>
  <c r="N71"/>
  <c r="O71"/>
  <c r="M71"/>
  <c r="P71" s="1"/>
  <c r="N72"/>
  <c r="O72"/>
  <c r="M72"/>
  <c r="P72" s="1"/>
  <c r="N73"/>
  <c r="O73"/>
  <c r="M73"/>
  <c r="P73" s="1"/>
  <c r="N74"/>
  <c r="O74"/>
  <c r="M74"/>
  <c r="P74" s="1"/>
  <c r="N75"/>
  <c r="O75"/>
  <c r="M75"/>
  <c r="P75" s="1"/>
  <c r="N76"/>
  <c r="O76"/>
  <c r="M76"/>
  <c r="P76" s="1"/>
  <c r="N77"/>
  <c r="O77"/>
  <c r="M77"/>
  <c r="P77" s="1"/>
  <c r="N78"/>
  <c r="O78"/>
  <c r="M78"/>
  <c r="P78" s="1"/>
  <c r="N79"/>
  <c r="O79"/>
  <c r="M79"/>
  <c r="P79" s="1"/>
  <c r="N80"/>
  <c r="O80"/>
  <c r="M80"/>
  <c r="P80" s="1"/>
  <c r="N81"/>
  <c r="O81"/>
  <c r="M81"/>
  <c r="P81" s="1"/>
  <c r="N82"/>
  <c r="O82"/>
  <c r="M82"/>
  <c r="P82" s="1"/>
  <c r="N83"/>
  <c r="O83"/>
  <c r="M83"/>
  <c r="P83" s="1"/>
  <c r="N84"/>
  <c r="O84"/>
  <c r="M84"/>
  <c r="P84" s="1"/>
  <c r="N85"/>
  <c r="O85"/>
  <c r="M85"/>
  <c r="P85" s="1"/>
  <c r="N86"/>
  <c r="O86"/>
  <c r="M86"/>
  <c r="P86" s="1"/>
  <c r="N87"/>
  <c r="O87"/>
  <c r="M87"/>
  <c r="P87" s="1"/>
  <c r="N88"/>
  <c r="O88"/>
  <c r="M88"/>
  <c r="P88" s="1"/>
  <c r="N89"/>
  <c r="O89"/>
  <c r="M89"/>
  <c r="P89" s="1"/>
  <c r="N90"/>
  <c r="O90"/>
  <c r="M90"/>
  <c r="P90" s="1"/>
  <c r="N91"/>
  <c r="O91"/>
  <c r="M91"/>
  <c r="P91" s="1"/>
  <c r="N92"/>
  <c r="O92"/>
  <c r="M92"/>
  <c r="P92" s="1"/>
  <c r="N93"/>
  <c r="O93"/>
  <c r="M93"/>
  <c r="P93" s="1"/>
  <c r="N94"/>
  <c r="O94"/>
  <c r="M94"/>
  <c r="P94" s="1"/>
  <c r="N95"/>
  <c r="O95"/>
  <c r="M95"/>
  <c r="P95" s="1"/>
  <c r="N96"/>
  <c r="O96"/>
  <c r="M96"/>
  <c r="P96" s="1"/>
  <c r="G26"/>
  <c r="J26"/>
  <c r="K26"/>
  <c r="L26"/>
  <c r="M26" s="1"/>
  <c r="G27"/>
  <c r="K27"/>
  <c r="L27"/>
  <c r="G28"/>
  <c r="J28"/>
  <c r="K28"/>
  <c r="L28"/>
  <c r="M28" s="1"/>
  <c r="G29"/>
  <c r="J29"/>
  <c r="K29"/>
  <c r="L29"/>
  <c r="M29" s="1"/>
  <c r="J30"/>
  <c r="K30"/>
  <c r="L30"/>
  <c r="M30" s="1"/>
  <c r="J31"/>
  <c r="K31"/>
  <c r="L31"/>
  <c r="M31" s="1"/>
  <c r="J32"/>
  <c r="K32"/>
  <c r="L32"/>
  <c r="M32" s="1"/>
  <c r="K33"/>
  <c r="L33"/>
  <c r="K34"/>
  <c r="L34"/>
  <c r="M34" s="1"/>
  <c r="J35"/>
  <c r="K35"/>
  <c r="L35"/>
  <c r="M35" s="1"/>
  <c r="K36"/>
  <c r="L36"/>
  <c r="M36" s="1"/>
  <c r="K37"/>
  <c r="L37"/>
  <c r="K38"/>
  <c r="L38"/>
  <c r="K39"/>
  <c r="L39"/>
  <c r="K40"/>
  <c r="L40"/>
  <c r="M103" l="1"/>
  <c r="P103" s="1"/>
  <c r="L103"/>
  <c r="O103" s="1"/>
  <c r="K103"/>
  <c r="N103" s="1"/>
  <c r="M102"/>
  <c r="P102" s="1"/>
  <c r="L102"/>
  <c r="O102" s="1"/>
  <c r="K102"/>
  <c r="N102" s="1"/>
  <c r="M48"/>
  <c r="P48" s="1"/>
  <c r="O48"/>
  <c r="N48"/>
  <c r="M47"/>
  <c r="P47" s="1"/>
  <c r="O47"/>
  <c r="H41"/>
  <c r="F41"/>
  <c r="E41"/>
  <c r="G41" s="1"/>
  <c r="L25"/>
  <c r="M25" s="1"/>
  <c r="K25"/>
  <c r="J25"/>
  <c r="G25"/>
  <c r="L24"/>
  <c r="M24" s="1"/>
  <c r="K24"/>
  <c r="J24"/>
  <c r="G24"/>
  <c r="H17"/>
  <c r="G17"/>
  <c r="D17"/>
  <c r="K16"/>
  <c r="M16" s="1"/>
  <c r="J16"/>
  <c r="L16" s="1"/>
  <c r="I16"/>
  <c r="F16"/>
  <c r="K15"/>
  <c r="M15" s="1"/>
  <c r="J15"/>
  <c r="L15" s="1"/>
  <c r="I15"/>
  <c r="F15"/>
  <c r="K14"/>
  <c r="M14" s="1"/>
  <c r="J14"/>
  <c r="L14" s="1"/>
  <c r="I14"/>
  <c r="F14"/>
  <c r="K13"/>
  <c r="M13" s="1"/>
  <c r="J13"/>
  <c r="L13" s="1"/>
  <c r="I13"/>
  <c r="F13"/>
  <c r="K12"/>
  <c r="M12" s="1"/>
  <c r="J12"/>
  <c r="L12" s="1"/>
  <c r="I12"/>
  <c r="F12"/>
  <c r="K11"/>
  <c r="M11" s="1"/>
  <c r="J11"/>
  <c r="L11" s="1"/>
  <c r="I11"/>
  <c r="F11"/>
  <c r="K10"/>
  <c r="M10" s="1"/>
  <c r="J10"/>
  <c r="L10" s="1"/>
  <c r="I10"/>
  <c r="F10"/>
  <c r="K9"/>
  <c r="M9" s="1"/>
  <c r="J9"/>
  <c r="L9" s="1"/>
  <c r="I9"/>
  <c r="F9"/>
  <c r="K8"/>
  <c r="M8" s="1"/>
  <c r="J8"/>
  <c r="L8" s="1"/>
  <c r="I8"/>
  <c r="F8"/>
  <c r="K7"/>
  <c r="M7" s="1"/>
  <c r="J7"/>
  <c r="L7" s="1"/>
  <c r="I7"/>
  <c r="F7"/>
  <c r="K6"/>
  <c r="M6" s="1"/>
  <c r="J6"/>
  <c r="L6" s="1"/>
  <c r="I6"/>
  <c r="F6"/>
  <c r="K5"/>
  <c r="M5" s="1"/>
  <c r="J5"/>
  <c r="L5" s="1"/>
  <c r="I5"/>
  <c r="F5"/>
  <c r="I17" l="1"/>
  <c r="F17"/>
  <c r="J41"/>
  <c r="L41"/>
  <c r="M41" s="1"/>
  <c r="K17"/>
  <c r="M17" s="1"/>
  <c r="K41"/>
  <c r="J17"/>
  <c r="L17" s="1"/>
</calcChain>
</file>

<file path=xl/sharedStrings.xml><?xml version="1.0" encoding="utf-8"?>
<sst xmlns="http://schemas.openxmlformats.org/spreadsheetml/2006/main" count="409" uniqueCount="201">
  <si>
    <t>मासिक राजस्व असुलीको तुलना विवरण (रु. हजार)</t>
  </si>
  <si>
    <t>सि.न.</t>
  </si>
  <si>
    <t>महिना</t>
  </si>
  <si>
    <t>आर्थिक वर्ष २०८०।८१</t>
  </si>
  <si>
    <t>तुलना घटी/वढी</t>
  </si>
  <si>
    <t>लक्ष्य रु.</t>
  </si>
  <si>
    <t>असुली रु.</t>
  </si>
  <si>
    <t xml:space="preserve"> प्रतिशत</t>
  </si>
  <si>
    <t>लक्ष्य %</t>
  </si>
  <si>
    <t>असुली %</t>
  </si>
  <si>
    <t>श्रावण</t>
  </si>
  <si>
    <t>भाद्र</t>
  </si>
  <si>
    <t>आस्वीन</t>
  </si>
  <si>
    <t>कार्तिक</t>
  </si>
  <si>
    <t>मंसिर</t>
  </si>
  <si>
    <t>पुष</t>
  </si>
  <si>
    <t>माघ</t>
  </si>
  <si>
    <t>फाल्गुण</t>
  </si>
  <si>
    <t>चैत्र</t>
  </si>
  <si>
    <t>बैशाख</t>
  </si>
  <si>
    <t>जेष्ठ</t>
  </si>
  <si>
    <t>जम्मा</t>
  </si>
  <si>
    <t>शिर्षकगत राजस्व असुलीको तुलना विवरण (रु. हजार) </t>
  </si>
  <si>
    <t>सि. नं.</t>
  </si>
  <si>
    <t>राजस्व शिर्षक संकेत नं. </t>
  </si>
  <si>
    <t>राजस्व शिर्षक</t>
  </si>
  <si>
    <t>तुलना (घटी / बढी)</t>
  </si>
  <si>
    <t>असुली प्रतिशत</t>
  </si>
  <si>
    <t>भन्सार महसुल (आयात) </t>
  </si>
  <si>
    <t>मूल्य अभिवृद्धि कर</t>
  </si>
  <si>
    <t>अन्तःशूल्क</t>
  </si>
  <si>
    <t>स्वास्थय जोखिम कर</t>
  </si>
  <si>
    <t>भन्सार महसुल (निर्यात)</t>
  </si>
  <si>
    <t>कृषि सुधार शुल्क</t>
  </si>
  <si>
    <t>११५६२+११५२२</t>
  </si>
  <si>
    <t>भन्सार सम्बन्धी अन्य आय+CSF</t>
  </si>
  <si>
    <t>पूर्वाधर कर (IFT)</t>
  </si>
  <si>
    <t>सडक निर्माण दस्तुर (RDF)</t>
  </si>
  <si>
    <t xml:space="preserve">भन्सार सम्वन्धी अन्य आय </t>
  </si>
  <si>
    <t>निकासी सेवा शुल्क</t>
  </si>
  <si>
    <t>सडक मर्मत तथा सुधार दस्तुर (RCF)</t>
  </si>
  <si>
    <t>अग्रिम आयकर</t>
  </si>
  <si>
    <t>राजस्व वाहेकको बेरुजु दाखिला</t>
  </si>
  <si>
    <t>अन्य प्रशासनिक सेवा शुल्क</t>
  </si>
  <si>
    <t>सरकारी सम्पत्तिको विक्रिबाट प्राप्त रकम</t>
  </si>
  <si>
    <t>सि.नं.</t>
  </si>
  <si>
    <t>वस्तुको नाम (समूह)</t>
  </si>
  <si>
    <t>इकाई</t>
  </si>
  <si>
    <t>फरक (घटी/बढी)</t>
  </si>
  <si>
    <t>फरक (घटी/बढी) प्रतिशत</t>
  </si>
  <si>
    <t>परिमाण</t>
  </si>
  <si>
    <t>मूल्य रु.</t>
  </si>
  <si>
    <t>राजस्व रु.</t>
  </si>
  <si>
    <t>मूल्य</t>
  </si>
  <si>
    <t>राजस्व</t>
  </si>
  <si>
    <t>डिजेल</t>
  </si>
  <si>
    <t>पेट्रोल</t>
  </si>
  <si>
    <t>एल पि ग्यास</t>
  </si>
  <si>
    <t>KGM</t>
  </si>
  <si>
    <t>चामल</t>
  </si>
  <si>
    <t>भटमासको पिना</t>
  </si>
  <si>
    <t>खाद्यान्न मकै</t>
  </si>
  <si>
    <t>आलु</t>
  </si>
  <si>
    <t>टाइल</t>
  </si>
  <si>
    <t>सुपारी</t>
  </si>
  <si>
    <t>निकासी भएका बस्तुहरुको मूल्यका आधारमा तुलना विवरण (रकम रु. हजार)</t>
  </si>
  <si>
    <t>वस्तको नाम (समूह)</t>
  </si>
  <si>
    <t>प्रतिशत</t>
  </si>
  <si>
    <t>जडीबुटी</t>
  </si>
  <si>
    <t>खयर कत्था</t>
  </si>
  <si>
    <t>खोटो रोजीन</t>
  </si>
  <si>
    <t>प्लाइउड</t>
  </si>
  <si>
    <t>MTQ</t>
  </si>
  <si>
    <t>रिठ्ठा </t>
  </si>
  <si>
    <t>तार्पिनको तेल</t>
  </si>
  <si>
    <t>LTR</t>
  </si>
  <si>
    <t>एसेन्सीयल आयल</t>
  </si>
  <si>
    <t>नौनी, बटर, घयू</t>
  </si>
  <si>
    <t>खयर कच्छ</t>
  </si>
  <si>
    <t>वनस्पतीका सारहरु</t>
  </si>
  <si>
    <t>व्यापार विश्लेषण तुलना ‍(रकम रु. हजार) </t>
  </si>
  <si>
    <t>आयात अनुपात</t>
  </si>
  <si>
    <t>निर्यात अनुपात</t>
  </si>
  <si>
    <t>आयात रु.</t>
  </si>
  <si>
    <t>निर्यात रु.</t>
  </si>
  <si>
    <t>जम्मा व्यापार रु.</t>
  </si>
  <si>
    <t>आयात/ निर्यात अनुपात</t>
  </si>
  <si>
    <t>व्यापार घाटा %</t>
  </si>
  <si>
    <t>व्यापार घाटा</t>
  </si>
  <si>
    <t>आ.व.</t>
  </si>
  <si>
    <t>आयात रु. हजार</t>
  </si>
  <si>
    <t>निर्यात रु. हजार</t>
  </si>
  <si>
    <t>जम्मा व्यापार रु हजार</t>
  </si>
  <si>
    <t>२०८०/८१</t>
  </si>
  <si>
    <t>फरक</t>
  </si>
  <si>
    <t>फरक %</t>
  </si>
  <si>
    <t>अन्य मसला </t>
  </si>
  <si>
    <t>दलेको वा नदलेको दालहरु</t>
  </si>
  <si>
    <t>अन्य औधोगिक मेसीनरी</t>
  </si>
  <si>
    <t>तोरी, रायो,  सर्स्र्यू तील</t>
  </si>
  <si>
    <t>पोलीथिन दाना</t>
  </si>
  <si>
    <t>अलकत्रा बिटुमिन</t>
  </si>
  <si>
    <t>ए.टी.एफ</t>
  </si>
  <si>
    <t>निर्माण सम्वन्धी यन्त्रावली</t>
  </si>
  <si>
    <t>तयारी कपडा</t>
  </si>
  <si>
    <t>कृषि यन्त्रावली</t>
  </si>
  <si>
    <t>भटमास गेडा</t>
  </si>
  <si>
    <t>जीब जन्तुको दाना फिड सप्लीमेण्ट</t>
  </si>
  <si>
    <t>प्लाष्टिकका सीट, फिल्म, फ्वाइल, पत्ता आदी</t>
  </si>
  <si>
    <t>पि.भि.सी कम्पाउण्ड</t>
  </si>
  <si>
    <t>मार्वल स्ल्याब</t>
  </si>
  <si>
    <t>साइकल, टर््राईसाइकल डेलिभरी साइकल</t>
  </si>
  <si>
    <t>केरा</t>
  </si>
  <si>
    <t>अल्कीड रेजीन र अन्य पि.भि.सी रेजीन</t>
  </si>
  <si>
    <t>ट्रेक्टर तथा ट्रिलर</t>
  </si>
  <si>
    <t>सुती कपडा</t>
  </si>
  <si>
    <t>अन्य कपडा(उनी,सुती,टेरीकटन बाहेकका)</t>
  </si>
  <si>
    <t>फलामे संरचनाहरु</t>
  </si>
  <si>
    <t>वकास उखुको छोक्रा</t>
  </si>
  <si>
    <t>साबुनहरु बाहेक अन्य सफा गर्ने सामाग्रीहरु</t>
  </si>
  <si>
    <t>प्लाष्टिकका टायल्स फ्लोर कभरीङ्ग</t>
  </si>
  <si>
    <t>लिड एसिड व्याट्रि</t>
  </si>
  <si>
    <t>धातुका खरानी तथा स्ल्याग</t>
  </si>
  <si>
    <t>TNE</t>
  </si>
  <si>
    <t>ग्लास सीट</t>
  </si>
  <si>
    <t>लेख्ने छाप्ने कागज</t>
  </si>
  <si>
    <t>टायर  वस ट्रकको</t>
  </si>
  <si>
    <t>देश</t>
  </si>
  <si>
    <t>आयात मूल्य रु.</t>
  </si>
  <si>
    <t>आयात प्रतिशत</t>
  </si>
  <si>
    <t>निर्यात मूल्य रु.</t>
  </si>
  <si>
    <t>निर्यात प्रतिशत</t>
  </si>
  <si>
    <t>जम्मा व्यापार प्रतिशत</t>
  </si>
  <si>
    <t>China</t>
  </si>
  <si>
    <t>Gabon</t>
  </si>
  <si>
    <t>India</t>
  </si>
  <si>
    <t>Indonesia</t>
  </si>
  <si>
    <t>Korea (the Republic of)</t>
  </si>
  <si>
    <t>Namibia</t>
  </si>
  <si>
    <t>Singapore</t>
  </si>
  <si>
    <t>Thailand</t>
  </si>
  <si>
    <t>Viet Nam</t>
  </si>
  <si>
    <t>Total</t>
  </si>
  <si>
    <t>पैठारी भएका मुख्य ५० बस्तुहरुको मूल्यका आधारमा तुलना विवरण (रकम रु. हजार)</t>
  </si>
  <si>
    <t xml:space="preserve"> पैठारी भएका मुख्य ५० बस्तुहरुको राजस्वका आधारमा तुलना विवरण (रकम रु. हजार)</t>
  </si>
  <si>
    <t>Pakistan</t>
  </si>
  <si>
    <t>हरित कर</t>
  </si>
  <si>
    <t>असार</t>
  </si>
  <si>
    <t>आर्थिक वर्ष २०८१।८२</t>
  </si>
  <si>
    <t>२०८१/८२</t>
  </si>
  <si>
    <t>आल्मोनियमका बटारीएका तार</t>
  </si>
  <si>
    <t xml:space="preserve">अन्य अन्य मसला </t>
  </si>
  <si>
    <t>अटोरिक्सा टेम्पो</t>
  </si>
  <si>
    <t>फलाम वा स्टीलको भाँडाकुँडा</t>
  </si>
  <si>
    <t>बहुमूल्य पत्थर</t>
  </si>
  <si>
    <t>Australia</t>
  </si>
  <si>
    <t>Malaysia</t>
  </si>
  <si>
    <t>नटवोल्ट, रिपिट, स्क्रु आदि (फलामको)</t>
  </si>
  <si>
    <t>केबल तथा तारहरु</t>
  </si>
  <si>
    <t>सिसी बोतल काँचको</t>
  </si>
  <si>
    <t>बिजुलीको स्विच प्लग फ्यूज र होल्डर आदि</t>
  </si>
  <si>
    <t>जीकं इन्गट</t>
  </si>
  <si>
    <t>अन्य कोइला</t>
  </si>
  <si>
    <t>कपर स्क्रेप</t>
  </si>
  <si>
    <t>प्लाष्टिकका -बोतल प्रिफोर्म)</t>
  </si>
  <si>
    <t>प्लाष्टिक पाईप फिटिङ्ग</t>
  </si>
  <si>
    <t>असोज</t>
  </si>
  <si>
    <t>काजु हस्क</t>
  </si>
  <si>
    <t>अदुवा सुठो</t>
  </si>
  <si>
    <t>खरेटो कुचो</t>
  </si>
  <si>
    <t>वेत ताड</t>
  </si>
  <si>
    <t>सिमेन्ट खैरो</t>
  </si>
  <si>
    <t>चिनी</t>
  </si>
  <si>
    <t>Germany</t>
  </si>
  <si>
    <t>एम.एस.विलेट</t>
  </si>
  <si>
    <t>विधुतबाट संचालित तीन पांग्रे सवारी साधन</t>
  </si>
  <si>
    <t>तयारी सुर्ति</t>
  </si>
  <si>
    <t>आ.ब. २०८१/०८२ मंसिर सम्म</t>
  </si>
  <si>
    <t>पेट्रोलीयम कोक</t>
  </si>
  <si>
    <t>मेसिनरी पार्टस</t>
  </si>
  <si>
    <t>अन्य एलोपेथीक औषधी</t>
  </si>
  <si>
    <t>सिसा र माटोको भाडा उद्योगले प्रयोग गर्ने रंगाउने पदार्थ</t>
  </si>
  <si>
    <t>खनिज तत्व अन्यत्र नपरेको</t>
  </si>
  <si>
    <t>आ.ब. २०८०/८१ (मंसिर सम्म  २०८०)</t>
  </si>
  <si>
    <t>आ.ब. २०८१/८२ (मंसिर सम्म २०८१)</t>
  </si>
  <si>
    <t>डस्नाहरु</t>
  </si>
  <si>
    <t>आ.ब. २०८१/८२ (मंसिर सम्म  २०८१)</t>
  </si>
  <si>
    <t>आ.ब. २०८०/८१ मंसिर सम्म</t>
  </si>
  <si>
    <t>आ.ब. २०८१/८२ मंसिर सम्म</t>
  </si>
  <si>
    <t xml:space="preserve">Taiwan </t>
  </si>
  <si>
    <t>United Arab Emirates (the)</t>
  </si>
  <si>
    <t>America</t>
  </si>
  <si>
    <t>बैदेशिक व्यापारको विवरण (रकम रु. हजार) आ.व.२०८१- ८२ मंसिर सम्म</t>
  </si>
  <si>
    <t>आ.ब. २०८०/०८१ मंसिर सम्म</t>
  </si>
  <si>
    <t>KL</t>
  </si>
  <si>
    <t>शुद्ध फलाम (स्पोन्ज/फेरस आइरन)</t>
  </si>
  <si>
    <t>स्टील वायर रड इन क्वायल र ८ एम।एस। सम्म</t>
  </si>
  <si>
    <t>UNT</t>
  </si>
  <si>
    <t>MTR</t>
  </si>
  <si>
    <t>SQM</t>
  </si>
  <si>
    <t>GRO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</si>
</sst>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00439]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CS NEPALI"/>
      <family val="5"/>
    </font>
    <font>
      <sz val="16"/>
      <color rgb="FFFFFFFF"/>
      <name val="Kalimati"/>
      <charset val="1"/>
    </font>
    <font>
      <b/>
      <sz val="11"/>
      <color theme="1"/>
      <name val="Kalimati"/>
      <charset val="1"/>
    </font>
    <font>
      <b/>
      <sz val="11"/>
      <color rgb="FF0000FF"/>
      <name val="Kalimati"/>
      <charset val="1"/>
    </font>
    <font>
      <sz val="9"/>
      <color theme="1"/>
      <name val="Kalimati"/>
      <charset val="1"/>
    </font>
    <font>
      <sz val="10"/>
      <color rgb="FFFF0000"/>
      <name val="Kalimati"/>
      <charset val="1"/>
    </font>
    <font>
      <sz val="11"/>
      <color rgb="FFFF0000"/>
      <name val="Kalimati"/>
      <charset val="1"/>
    </font>
    <font>
      <sz val="11"/>
      <color theme="1"/>
      <name val="Kalimati"/>
      <charset val="1"/>
    </font>
    <font>
      <sz val="11"/>
      <color rgb="FF0000FF"/>
      <name val="Kalimati"/>
      <charset val="1"/>
    </font>
    <font>
      <sz val="10"/>
      <color rgb="FFFFFFFF"/>
      <name val="Kalimati"/>
      <charset val="1"/>
    </font>
    <font>
      <sz val="10"/>
      <color rgb="FF000000"/>
      <name val="Kalimati"/>
      <charset val="1"/>
    </font>
    <font>
      <b/>
      <sz val="10"/>
      <color rgb="FF000000"/>
      <name val="Kalimati"/>
      <charset val="1"/>
    </font>
    <font>
      <sz val="6"/>
      <color rgb="FF000000"/>
      <name val="Kalimati"/>
      <charset val="1"/>
    </font>
    <font>
      <sz val="10"/>
      <color rgb="FF666666"/>
      <name val="Kalimati"/>
      <charset val="1"/>
    </font>
    <font>
      <sz val="10"/>
      <name val="Arial"/>
      <family val="2"/>
    </font>
    <font>
      <sz val="10"/>
      <color rgb="FF000000"/>
      <name val="Kalimati"/>
      <charset val="1"/>
    </font>
    <font>
      <b/>
      <sz val="12"/>
      <color rgb="FF000000"/>
      <name val="Kalimati"/>
      <charset val="1"/>
    </font>
    <font>
      <b/>
      <sz val="10"/>
      <color rgb="FFFFFFFF"/>
      <name val="Kalimati"/>
      <charset val="1"/>
    </font>
    <font>
      <sz val="7"/>
      <color rgb="FF000000"/>
      <name val="Kalimati"/>
      <charset val="1"/>
    </font>
    <font>
      <b/>
      <sz val="10"/>
      <color theme="1"/>
      <name val="Kalimati"/>
      <charset val="1"/>
    </font>
    <font>
      <b/>
      <sz val="10"/>
      <color theme="0"/>
      <name val="Kalimati"/>
      <charset val="1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2B80B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CCCCCC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</cellStyleXfs>
  <cellXfs count="150">
    <xf numFmtId="0" fontId="0" fillId="0" borderId="0" xfId="0"/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3" fontId="4" fillId="3" borderId="2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vertical="center" shrinkToFit="1"/>
      <protection hidden="1"/>
    </xf>
    <xf numFmtId="1" fontId="9" fillId="3" borderId="2" xfId="0" applyNumberFormat="1" applyFont="1" applyFill="1" applyBorder="1" applyAlignment="1" applyProtection="1">
      <alignment vertical="center" shrinkToFit="1"/>
      <protection hidden="1"/>
    </xf>
    <xf numFmtId="1" fontId="10" fillId="4" borderId="2" xfId="0" applyNumberFormat="1" applyFont="1" applyFill="1" applyBorder="1" applyAlignment="1" applyProtection="1">
      <alignment vertical="center" shrinkToFit="1"/>
      <protection hidden="1"/>
    </xf>
    <xf numFmtId="4" fontId="4" fillId="0" borderId="2" xfId="1" applyNumberFormat="1" applyFont="1" applyFill="1" applyBorder="1" applyAlignment="1" applyProtection="1">
      <alignment horizontal="center" vertical="center" shrinkToFit="1"/>
      <protection hidden="1"/>
    </xf>
    <xf numFmtId="2" fontId="10" fillId="4" borderId="2" xfId="0" applyNumberFormat="1" applyFont="1" applyFill="1" applyBorder="1" applyAlignment="1" applyProtection="1">
      <alignment vertical="center" shrinkToFit="1"/>
      <protection hidden="1"/>
    </xf>
    <xf numFmtId="2" fontId="0" fillId="0" borderId="0" xfId="0" applyNumberFormat="1"/>
    <xf numFmtId="1" fontId="5" fillId="4" borderId="0" xfId="0" applyNumberFormat="1" applyFont="1" applyFill="1" applyBorder="1" applyAlignment="1" applyProtection="1">
      <alignment vertical="center" shrinkToFit="1"/>
      <protection hidden="1"/>
    </xf>
    <xf numFmtId="2" fontId="5" fillId="4" borderId="0" xfId="0" applyNumberFormat="1" applyFont="1" applyFill="1" applyBorder="1" applyAlignment="1" applyProtection="1">
      <alignment horizontal="center" vertical="center" shrinkToFit="1"/>
      <protection hidden="1"/>
    </xf>
    <xf numFmtId="1" fontId="4" fillId="3" borderId="0" xfId="0" applyNumberFormat="1" applyFont="1" applyFill="1" applyBorder="1" applyAlignment="1" applyProtection="1">
      <alignment horizontal="right" vertical="center" shrinkToFit="1"/>
      <protection hidden="1"/>
    </xf>
    <xf numFmtId="2" fontId="10" fillId="4" borderId="0" xfId="0" applyNumberFormat="1" applyFont="1" applyFill="1" applyBorder="1" applyAlignment="1" applyProtection="1">
      <alignment vertical="center" shrinkToFit="1"/>
      <protection hidden="1"/>
    </xf>
    <xf numFmtId="2" fontId="4" fillId="0" borderId="0" xfId="0" applyNumberFormat="1" applyFont="1" applyBorder="1" applyAlignment="1">
      <alignment vertical="center"/>
    </xf>
    <xf numFmtId="1" fontId="0" fillId="0" borderId="0" xfId="0" applyNumberFormat="1"/>
    <xf numFmtId="1" fontId="2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0" fontId="12" fillId="6" borderId="2" xfId="0" applyFont="1" applyFill="1" applyBorder="1" applyAlignment="1">
      <alignment horizontal="left" wrapText="1" indent="1"/>
    </xf>
    <xf numFmtId="0" fontId="12" fillId="6" borderId="2" xfId="0" applyFont="1" applyFill="1" applyBorder="1" applyAlignment="1">
      <alignment horizontal="right" wrapText="1"/>
    </xf>
    <xf numFmtId="164" fontId="12" fillId="6" borderId="2" xfId="0" applyNumberFormat="1" applyFont="1" applyFill="1" applyBorder="1" applyAlignment="1">
      <alignment horizontal="right" wrapText="1"/>
    </xf>
    <xf numFmtId="2" fontId="12" fillId="6" borderId="2" xfId="0" applyNumberFormat="1" applyFont="1" applyFill="1" applyBorder="1" applyAlignment="1">
      <alignment horizontal="right" wrapText="1"/>
    </xf>
    <xf numFmtId="0" fontId="12" fillId="5" borderId="2" xfId="0" applyFont="1" applyFill="1" applyBorder="1" applyAlignment="1">
      <alignment horizontal="center" wrapText="1"/>
    </xf>
    <xf numFmtId="0" fontId="12" fillId="5" borderId="2" xfId="0" applyFont="1" applyFill="1" applyBorder="1" applyAlignment="1">
      <alignment horizontal="left" wrapText="1" indent="1"/>
    </xf>
    <xf numFmtId="164" fontId="12" fillId="5" borderId="0" xfId="0" applyNumberFormat="1" applyFont="1" applyFill="1" applyBorder="1" applyAlignment="1">
      <alignment horizontal="center" wrapText="1"/>
    </xf>
    <xf numFmtId="0" fontId="12" fillId="6" borderId="0" xfId="0" applyFont="1" applyFill="1" applyBorder="1" applyAlignment="1">
      <alignment horizontal="left" wrapText="1" indent="1"/>
    </xf>
    <xf numFmtId="0" fontId="14" fillId="6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right" wrapText="1"/>
    </xf>
    <xf numFmtId="164" fontId="12" fillId="5" borderId="0" xfId="0" applyNumberFormat="1" applyFont="1" applyFill="1" applyBorder="1" applyAlignment="1">
      <alignment horizontal="right" wrapText="1"/>
    </xf>
    <xf numFmtId="164" fontId="12" fillId="6" borderId="0" xfId="0" applyNumberFormat="1" applyFont="1" applyFill="1" applyBorder="1" applyAlignment="1">
      <alignment horizontal="right" wrapText="1"/>
    </xf>
    <xf numFmtId="0" fontId="12" fillId="6" borderId="0" xfId="0" applyFont="1" applyFill="1" applyBorder="1" applyAlignment="1">
      <alignment horizontal="right" wrapText="1"/>
    </xf>
    <xf numFmtId="2" fontId="12" fillId="6" borderId="0" xfId="0" applyNumberFormat="1" applyFont="1" applyFill="1" applyBorder="1" applyAlignment="1">
      <alignment horizontal="right" wrapText="1"/>
    </xf>
    <xf numFmtId="0" fontId="15" fillId="0" borderId="0" xfId="0" applyFont="1" applyAlignment="1">
      <alignment wrapText="1"/>
    </xf>
    <xf numFmtId="0" fontId="0" fillId="0" borderId="0" xfId="0" applyAlignment="1">
      <alignment horizontal="center"/>
    </xf>
    <xf numFmtId="0" fontId="14" fillId="5" borderId="2" xfId="0" applyFont="1" applyFill="1" applyBorder="1" applyAlignment="1">
      <alignment horizontal="center" wrapText="1"/>
    </xf>
    <xf numFmtId="0" fontId="14" fillId="6" borderId="2" xfId="0" applyFont="1" applyFill="1" applyBorder="1" applyAlignment="1">
      <alignment horizontal="center" wrapText="1"/>
    </xf>
    <xf numFmtId="0" fontId="12" fillId="6" borderId="2" xfId="0" applyFont="1" applyFill="1" applyBorder="1" applyAlignment="1">
      <alignment horizontal="left" wrapText="1"/>
    </xf>
    <xf numFmtId="0" fontId="12" fillId="5" borderId="2" xfId="0" applyFont="1" applyFill="1" applyBorder="1" applyAlignment="1">
      <alignment horizontal="left" wrapText="1"/>
    </xf>
    <xf numFmtId="0" fontId="0" fillId="0" borderId="2" xfId="0" applyBorder="1"/>
    <xf numFmtId="1" fontId="12" fillId="6" borderId="2" xfId="0" applyNumberFormat="1" applyFont="1" applyFill="1" applyBorder="1" applyAlignment="1">
      <alignment horizontal="right" wrapText="1"/>
    </xf>
    <xf numFmtId="0" fontId="17" fillId="6" borderId="2" xfId="0" applyFont="1" applyFill="1" applyBorder="1" applyAlignment="1">
      <alignment horizontal="center" wrapText="1"/>
    </xf>
    <xf numFmtId="2" fontId="12" fillId="6" borderId="2" xfId="0" applyNumberFormat="1" applyFont="1" applyFill="1" applyBorder="1" applyAlignment="1">
      <alignment horizontal="right" wrapText="1" indent="1"/>
    </xf>
    <xf numFmtId="164" fontId="12" fillId="6" borderId="2" xfId="0" applyNumberFormat="1" applyFont="1" applyFill="1" applyBorder="1" applyAlignment="1">
      <alignment horizontal="right" wrapText="1" indent="1"/>
    </xf>
    <xf numFmtId="164" fontId="0" fillId="0" borderId="0" xfId="0" applyNumberFormat="1" applyProtection="1">
      <protection hidden="1"/>
    </xf>
    <xf numFmtId="0" fontId="14" fillId="6" borderId="0" xfId="0" applyFont="1" applyFill="1" applyBorder="1" applyAlignment="1">
      <alignment horizontal="center" wrapText="1"/>
    </xf>
    <xf numFmtId="0" fontId="12" fillId="6" borderId="0" xfId="0" applyFont="1" applyFill="1" applyBorder="1" applyAlignment="1">
      <alignment horizontal="center" wrapText="1"/>
    </xf>
    <xf numFmtId="164" fontId="12" fillId="5" borderId="2" xfId="0" applyNumberFormat="1" applyFont="1" applyFill="1" applyBorder="1" applyAlignment="1">
      <alignment horizontal="right" wrapText="1" indent="1"/>
    </xf>
    <xf numFmtId="1" fontId="6" fillId="0" borderId="2" xfId="0" applyNumberFormat="1" applyFont="1" applyBorder="1"/>
    <xf numFmtId="0" fontId="12" fillId="5" borderId="2" xfId="0" applyFont="1" applyFill="1" applyBorder="1" applyAlignment="1">
      <alignment horizontal="right" wrapText="1" indent="1"/>
    </xf>
    <xf numFmtId="0" fontId="12" fillId="6" borderId="2" xfId="0" applyFont="1" applyFill="1" applyBorder="1" applyAlignment="1">
      <alignment horizontal="right" wrapText="1" indent="1"/>
    </xf>
    <xf numFmtId="0" fontId="17" fillId="6" borderId="9" xfId="0" applyFont="1" applyFill="1" applyBorder="1" applyAlignment="1">
      <alignment horizontal="center" wrapText="1"/>
    </xf>
    <xf numFmtId="0" fontId="17" fillId="6" borderId="10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right" wrapText="1" indent="1"/>
    </xf>
    <xf numFmtId="0" fontId="12" fillId="6" borderId="9" xfId="0" applyFont="1" applyFill="1" applyBorder="1" applyAlignment="1">
      <alignment horizontal="right" wrapText="1" indent="1"/>
    </xf>
    <xf numFmtId="0" fontId="19" fillId="2" borderId="13" xfId="0" applyFont="1" applyFill="1" applyBorder="1" applyAlignment="1">
      <alignment horizontal="right" wrapText="1" indent="1"/>
    </xf>
    <xf numFmtId="0" fontId="19" fillId="2" borderId="14" xfId="0" applyFont="1" applyFill="1" applyBorder="1" applyAlignment="1">
      <alignment horizontal="right" wrapText="1" indent="1"/>
    </xf>
    <xf numFmtId="0" fontId="19" fillId="2" borderId="15" xfId="0" applyFont="1" applyFill="1" applyBorder="1" applyAlignment="1">
      <alignment horizontal="right" wrapText="1" indent="1"/>
    </xf>
    <xf numFmtId="1" fontId="6" fillId="0" borderId="10" xfId="0" applyNumberFormat="1" applyFont="1" applyBorder="1"/>
    <xf numFmtId="0" fontId="12" fillId="6" borderId="16" xfId="0" applyFont="1" applyFill="1" applyBorder="1" applyAlignment="1">
      <alignment horizontal="right" wrapText="1" indent="1"/>
    </xf>
    <xf numFmtId="2" fontId="6" fillId="0" borderId="11" xfId="0" applyNumberFormat="1" applyFont="1" applyBorder="1"/>
    <xf numFmtId="2" fontId="6" fillId="0" borderId="12" xfId="0" applyNumberFormat="1" applyFont="1" applyBorder="1"/>
    <xf numFmtId="0" fontId="12" fillId="6" borderId="9" xfId="0" applyFont="1" applyFill="1" applyBorder="1" applyAlignment="1">
      <alignment horizontal="left" wrapText="1" indent="1"/>
    </xf>
    <xf numFmtId="0" fontId="11" fillId="2" borderId="5" xfId="0" applyFont="1" applyFill="1" applyBorder="1" applyAlignment="1">
      <alignment horizontal="center" wrapText="1"/>
    </xf>
    <xf numFmtId="0" fontId="12" fillId="5" borderId="10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wrapText="1"/>
    </xf>
    <xf numFmtId="0" fontId="14" fillId="6" borderId="11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right" wrapText="1" indent="1"/>
    </xf>
    <xf numFmtId="1" fontId="12" fillId="6" borderId="11" xfId="0" applyNumberFormat="1" applyFont="1" applyFill="1" applyBorder="1" applyAlignment="1">
      <alignment horizontal="right" wrapText="1"/>
    </xf>
    <xf numFmtId="0" fontId="11" fillId="2" borderId="23" xfId="0" applyFont="1" applyFill="1" applyBorder="1" applyAlignment="1">
      <alignment horizontal="center" wrapText="1"/>
    </xf>
    <xf numFmtId="2" fontId="12" fillId="6" borderId="10" xfId="0" applyNumberFormat="1" applyFont="1" applyFill="1" applyBorder="1" applyAlignment="1">
      <alignment horizontal="right" wrapText="1"/>
    </xf>
    <xf numFmtId="1" fontId="12" fillId="6" borderId="10" xfId="0" applyNumberFormat="1" applyFont="1" applyFill="1" applyBorder="1" applyAlignment="1">
      <alignment horizontal="right" wrapText="1"/>
    </xf>
    <xf numFmtId="0" fontId="12" fillId="5" borderId="16" xfId="0" applyFont="1" applyFill="1" applyBorder="1" applyAlignment="1">
      <alignment horizontal="center" wrapText="1"/>
    </xf>
    <xf numFmtId="0" fontId="0" fillId="0" borderId="11" xfId="0" applyBorder="1"/>
    <xf numFmtId="2" fontId="12" fillId="6" borderId="11" xfId="0" applyNumberFormat="1" applyFont="1" applyFill="1" applyBorder="1" applyAlignment="1">
      <alignment horizontal="right" wrapText="1"/>
    </xf>
    <xf numFmtId="2" fontId="12" fillId="6" borderId="12" xfId="0" applyNumberFormat="1" applyFont="1" applyFill="1" applyBorder="1" applyAlignment="1">
      <alignment horizontal="right" wrapText="1"/>
    </xf>
    <xf numFmtId="0" fontId="12" fillId="5" borderId="10" xfId="0" applyFont="1" applyFill="1" applyBorder="1" applyAlignment="1">
      <alignment horizontal="right" wrapText="1" indent="1"/>
    </xf>
    <xf numFmtId="164" fontId="12" fillId="6" borderId="11" xfId="0" applyNumberFormat="1" applyFont="1" applyFill="1" applyBorder="1" applyAlignment="1">
      <alignment horizontal="right" wrapText="1"/>
    </xf>
    <xf numFmtId="0" fontId="12" fillId="6" borderId="11" xfId="0" applyFont="1" applyFill="1" applyBorder="1" applyAlignment="1">
      <alignment horizontal="right" wrapText="1"/>
    </xf>
    <xf numFmtId="0" fontId="4" fillId="3" borderId="14" xfId="0" applyFont="1" applyFill="1" applyBorder="1" applyAlignment="1" applyProtection="1">
      <alignment horizontal="centerContinuous"/>
      <protection hidden="1"/>
    </xf>
    <xf numFmtId="0" fontId="5" fillId="3" borderId="14" xfId="0" applyFont="1" applyFill="1" applyBorder="1" applyAlignment="1" applyProtection="1">
      <alignment horizontal="centerContinuous"/>
      <protection hidden="1"/>
    </xf>
    <xf numFmtId="0" fontId="5" fillId="3" borderId="15" xfId="0" applyFont="1" applyFill="1" applyBorder="1" applyAlignment="1" applyProtection="1">
      <alignment horizontal="centerContinuous"/>
      <protection hidden="1"/>
    </xf>
    <xf numFmtId="0" fontId="5" fillId="3" borderId="10" xfId="0" applyFont="1" applyFill="1" applyBorder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2" fontId="4" fillId="0" borderId="10" xfId="0" applyNumberFormat="1" applyFont="1" applyBorder="1" applyAlignment="1">
      <alignment vertical="center"/>
    </xf>
    <xf numFmtId="164" fontId="8" fillId="0" borderId="9" xfId="0" applyNumberFormat="1" applyFont="1" applyBorder="1" applyAlignment="1" applyProtection="1">
      <alignment horizontal="center" vertical="center"/>
      <protection hidden="1"/>
    </xf>
    <xf numFmtId="1" fontId="5" fillId="4" borderId="16" xfId="0" applyNumberFormat="1" applyFont="1" applyFill="1" applyBorder="1" applyAlignment="1" applyProtection="1">
      <alignment vertical="center" shrinkToFit="1"/>
      <protection hidden="1"/>
    </xf>
    <xf numFmtId="1" fontId="5" fillId="4" borderId="11" xfId="0" applyNumberFormat="1" applyFont="1" applyFill="1" applyBorder="1" applyAlignment="1" applyProtection="1">
      <alignment vertical="center" shrinkToFit="1"/>
      <protection hidden="1"/>
    </xf>
    <xf numFmtId="2" fontId="5" fillId="4" borderId="11" xfId="0" applyNumberFormat="1" applyFont="1" applyFill="1" applyBorder="1" applyAlignment="1" applyProtection="1">
      <alignment horizontal="center" vertical="center" shrinkToFit="1"/>
      <protection hidden="1"/>
    </xf>
    <xf numFmtId="1" fontId="4" fillId="3" borderId="11" xfId="0" applyNumberFormat="1" applyFont="1" applyFill="1" applyBorder="1" applyAlignment="1" applyProtection="1">
      <alignment horizontal="right" vertical="center" shrinkToFit="1"/>
      <protection hidden="1"/>
    </xf>
    <xf numFmtId="2" fontId="10" fillId="4" borderId="11" xfId="0" applyNumberFormat="1" applyFont="1" applyFill="1" applyBorder="1" applyAlignment="1" applyProtection="1">
      <alignment vertical="center" shrinkToFit="1"/>
      <protection hidden="1"/>
    </xf>
    <xf numFmtId="2" fontId="4" fillId="0" borderId="12" xfId="0" applyNumberFormat="1" applyFont="1" applyBorder="1" applyAlignment="1">
      <alignment vertical="center"/>
    </xf>
    <xf numFmtId="0" fontId="12" fillId="6" borderId="4" xfId="0" applyFont="1" applyFill="1" applyBorder="1" applyAlignment="1">
      <alignment horizontal="right" vertical="center" wrapText="1" indent="1"/>
    </xf>
    <xf numFmtId="0" fontId="12" fillId="5" borderId="4" xfId="0" applyFont="1" applyFill="1" applyBorder="1" applyAlignment="1">
      <alignment horizontal="right" vertical="center" wrapText="1" indent="1"/>
    </xf>
    <xf numFmtId="0" fontId="12" fillId="6" borderId="27" xfId="0" applyFont="1" applyFill="1" applyBorder="1" applyAlignment="1">
      <alignment horizontal="left" wrapText="1" indent="1"/>
    </xf>
    <xf numFmtId="1" fontId="12" fillId="5" borderId="2" xfId="0" applyNumberFormat="1" applyFont="1" applyFill="1" applyBorder="1" applyAlignment="1">
      <alignment horizontal="right" wrapText="1"/>
    </xf>
    <xf numFmtId="0" fontId="2" fillId="0" borderId="11" xfId="0" applyFont="1" applyBorder="1" applyAlignment="1" applyProtection="1">
      <alignment horizontal="right"/>
      <protection hidden="1"/>
    </xf>
    <xf numFmtId="1" fontId="12" fillId="5" borderId="10" xfId="0" applyNumberFormat="1" applyFont="1" applyFill="1" applyBorder="1" applyAlignment="1">
      <alignment horizontal="right" wrapText="1"/>
    </xf>
    <xf numFmtId="0" fontId="12" fillId="5" borderId="2" xfId="0" applyFont="1" applyFill="1" applyBorder="1" applyAlignment="1">
      <alignment horizontal="right" vertical="center" wrapText="1" indent="1"/>
    </xf>
    <xf numFmtId="1" fontId="12" fillId="5" borderId="11" xfId="0" applyNumberFormat="1" applyFont="1" applyFill="1" applyBorder="1" applyAlignment="1">
      <alignment horizontal="right" wrapText="1"/>
    </xf>
    <xf numFmtId="1" fontId="12" fillId="5" borderId="12" xfId="0" applyNumberFormat="1" applyFont="1" applyFill="1" applyBorder="1" applyAlignment="1">
      <alignment horizontal="right" wrapText="1"/>
    </xf>
    <xf numFmtId="1" fontId="20" fillId="5" borderId="10" xfId="0" applyNumberFormat="1" applyFont="1" applyFill="1" applyBorder="1" applyAlignment="1">
      <alignment horizontal="right" wrapText="1"/>
    </xf>
    <xf numFmtId="0" fontId="12" fillId="5" borderId="28" xfId="0" applyFont="1" applyFill="1" applyBorder="1" applyAlignment="1">
      <alignment horizontal="right" wrapText="1" indent="1"/>
    </xf>
    <xf numFmtId="0" fontId="12" fillId="5" borderId="29" xfId="0" applyFont="1" applyFill="1" applyBorder="1" applyAlignment="1">
      <alignment horizontal="right" wrapText="1" indent="1"/>
    </xf>
    <xf numFmtId="164" fontId="13" fillId="5" borderId="29" xfId="0" applyNumberFormat="1" applyFont="1" applyFill="1" applyBorder="1" applyAlignment="1">
      <alignment horizontal="right" wrapText="1" indent="1"/>
    </xf>
    <xf numFmtId="2" fontId="13" fillId="5" borderId="29" xfId="0" applyNumberFormat="1" applyFont="1" applyFill="1" applyBorder="1" applyAlignment="1">
      <alignment horizontal="right" wrapText="1" indent="1"/>
    </xf>
    <xf numFmtId="2" fontId="13" fillId="5" borderId="30" xfId="0" applyNumberFormat="1" applyFont="1" applyFill="1" applyBorder="1" applyAlignment="1">
      <alignment horizontal="right" wrapText="1" indent="1"/>
    </xf>
    <xf numFmtId="0" fontId="22" fillId="7" borderId="0" xfId="0" applyFont="1" applyFill="1" applyAlignment="1">
      <alignment wrapText="1"/>
    </xf>
    <xf numFmtId="0" fontId="21" fillId="7" borderId="2" xfId="0" applyFont="1" applyFill="1" applyBorder="1" applyAlignment="1">
      <alignment wrapText="1"/>
    </xf>
    <xf numFmtId="0" fontId="12" fillId="6" borderId="22" xfId="0" applyFont="1" applyFill="1" applyBorder="1" applyAlignment="1">
      <alignment horizontal="left" wrapText="1" indent="1"/>
    </xf>
    <xf numFmtId="0" fontId="13" fillId="6" borderId="9" xfId="0" applyFont="1" applyFill="1" applyBorder="1" applyAlignment="1">
      <alignment horizontal="center" wrapText="1"/>
    </xf>
    <xf numFmtId="0" fontId="23" fillId="0" borderId="21" xfId="0" applyFont="1" applyBorder="1" applyAlignment="1" applyProtection="1">
      <alignment horizontal="center"/>
      <protection hidden="1"/>
    </xf>
    <xf numFmtId="0" fontId="23" fillId="0" borderId="31" xfId="0" applyFont="1" applyBorder="1" applyAlignment="1" applyProtection="1">
      <alignment horizontal="center"/>
      <protection hidden="1"/>
    </xf>
    <xf numFmtId="0" fontId="18" fillId="2" borderId="6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right" wrapText="1" indent="1"/>
    </xf>
    <xf numFmtId="0" fontId="11" fillId="2" borderId="9" xfId="0" applyFont="1" applyFill="1" applyBorder="1" applyAlignment="1">
      <alignment horizontal="right" wrapText="1" indent="1"/>
    </xf>
    <xf numFmtId="0" fontId="11" fillId="2" borderId="14" xfId="0" applyFont="1" applyFill="1" applyBorder="1" applyAlignment="1">
      <alignment horizontal="right" wrapText="1" indent="1"/>
    </xf>
    <xf numFmtId="0" fontId="11" fillId="2" borderId="2" xfId="0" applyFont="1" applyFill="1" applyBorder="1" applyAlignment="1">
      <alignment horizontal="right" wrapText="1" indent="1"/>
    </xf>
    <xf numFmtId="0" fontId="11" fillId="2" borderId="15" xfId="0" applyFont="1" applyFill="1" applyBorder="1" applyAlignment="1">
      <alignment horizontal="right" wrapText="1" indent="1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3" borderId="13" xfId="0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4" fillId="3" borderId="14" xfId="0" applyFont="1" applyFill="1" applyBorder="1" applyAlignment="1" applyProtection="1">
      <alignment horizontal="center" vertical="center" shrinkToFit="1"/>
      <protection hidden="1"/>
    </xf>
    <xf numFmtId="0" fontId="4" fillId="3" borderId="2" xfId="0" applyFont="1" applyFill="1" applyBorder="1" applyAlignment="1" applyProtection="1">
      <alignment horizontal="center" vertical="center" shrinkToFit="1"/>
      <protection hidden="1"/>
    </xf>
    <xf numFmtId="0" fontId="3" fillId="2" borderId="24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</cellXfs>
  <cellStyles count="8">
    <cellStyle name="Comma" xfId="1" builtinId="3"/>
    <cellStyle name="Normal" xfId="0" builtinId="0"/>
    <cellStyle name="Normal 2" xfId="2"/>
    <cellStyle name="Normal 3" xfId="3"/>
    <cellStyle name="Normal 3 2" xfId="4"/>
    <cellStyle name="Normal 4" xfId="5"/>
    <cellStyle name="Normal 5" xfId="6"/>
    <cellStyle name="Normal 5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pj_data/Rev_8081/NPJ_Rev_2080_81_V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0"/>
      <sheetName val="Rev_2078_79_1"/>
      <sheetName val="Rev_2078_79_2"/>
      <sheetName val="Rev_2079_80"/>
      <sheetName val="Rev_2079_80_1"/>
      <sheetName val="Beruju_sum"/>
      <sheetName val="NPJ_TARGET"/>
      <sheetName val="Acc_input"/>
      <sheetName val="DailyReport1_DG"/>
      <sheetName val="DailyReport1_Mail"/>
      <sheetName val="DailyTarget"/>
      <sheetName val="DailyReport1_DG_back"/>
      <sheetName val="DailyProgLetter"/>
      <sheetName val="ProgLetter_copy"/>
      <sheetName val="Input"/>
      <sheetName val="target"/>
      <sheetName val="RevProg_Month"/>
      <sheetName val="RevProg_Head+Month"/>
      <sheetName val="RevHeadSum"/>
      <sheetName val="Tulana_Month"/>
      <sheetName val="MS"/>
      <sheetName val="CuMS"/>
      <sheetName val="Tulana_Head_Patrakar"/>
      <sheetName val="RevHead"/>
      <sheetName val="DailySum"/>
      <sheetName val="DataCopySheet"/>
      <sheetName val="npj01"/>
      <sheetName val="npj02"/>
      <sheetName val="npj3"/>
      <sheetName val="target2"/>
      <sheetName val="RevProgress1"/>
      <sheetName val="DailyReport"/>
      <sheetName val="DailyReport1"/>
      <sheetName val="DG2"/>
      <sheetName val="Chief"/>
      <sheetName val="BankLTR"/>
      <sheetName val="dsum2"/>
      <sheetName val="dsum3"/>
      <sheetName val="dsum4"/>
      <sheetName val="dcsum3"/>
      <sheetName val="dsum5_asyOnly"/>
      <sheetName val="dcsum4"/>
      <sheetName val="MS_target"/>
      <sheetName val="BankLTR_F1"/>
      <sheetName val="multi_day_Sum"/>
      <sheetName val="multi_day_Mul01"/>
      <sheetName val="multi_day_Yatru02"/>
      <sheetName val="BankLTR_Mulidays"/>
      <sheetName val="BankLTR_Gross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F2" t="str">
            <v>2080.04.01</v>
          </cell>
        </row>
        <row r="3">
          <cell r="F3" t="str">
            <v>2080.04.02</v>
          </cell>
        </row>
        <row r="4">
          <cell r="F4" t="str">
            <v>2080.04.03</v>
          </cell>
        </row>
        <row r="5">
          <cell r="F5" t="str">
            <v>2080.04.04</v>
          </cell>
        </row>
        <row r="6">
          <cell r="F6" t="str">
            <v>2080.04.05</v>
          </cell>
        </row>
        <row r="7">
          <cell r="F7" t="str">
            <v>2080.04.06</v>
          </cell>
        </row>
        <row r="8">
          <cell r="F8" t="str">
            <v>2080.04.07</v>
          </cell>
        </row>
        <row r="9">
          <cell r="F9" t="str">
            <v>2080.04.08</v>
          </cell>
        </row>
        <row r="10">
          <cell r="F10" t="str">
            <v>2080.04.09</v>
          </cell>
        </row>
        <row r="11">
          <cell r="F11" t="str">
            <v>2080.04.10</v>
          </cell>
        </row>
        <row r="12">
          <cell r="F12" t="str">
            <v>2080.04.11</v>
          </cell>
        </row>
        <row r="13">
          <cell r="F13" t="str">
            <v>2080.04.12</v>
          </cell>
        </row>
        <row r="14">
          <cell r="F14" t="str">
            <v>2080.04.13</v>
          </cell>
        </row>
        <row r="15">
          <cell r="F15" t="str">
            <v>2080.04.14</v>
          </cell>
        </row>
        <row r="16">
          <cell r="F16" t="str">
            <v>2080.04.15</v>
          </cell>
        </row>
        <row r="17">
          <cell r="F17" t="str">
            <v>2080.04.16</v>
          </cell>
        </row>
        <row r="18">
          <cell r="F18" t="str">
            <v>2080.04.17</v>
          </cell>
        </row>
        <row r="19">
          <cell r="F19" t="str">
            <v>2080.04.18</v>
          </cell>
        </row>
        <row r="20">
          <cell r="F20" t="str">
            <v>2080.04.19</v>
          </cell>
        </row>
        <row r="21">
          <cell r="F21" t="str">
            <v>2080.04.20</v>
          </cell>
        </row>
        <row r="22">
          <cell r="F22" t="str">
            <v>2080.04.21</v>
          </cell>
        </row>
        <row r="23">
          <cell r="F23" t="str">
            <v>2080.04.22</v>
          </cell>
        </row>
        <row r="24">
          <cell r="F24" t="str">
            <v>2080.04.23</v>
          </cell>
        </row>
        <row r="25">
          <cell r="F25" t="str">
            <v>2080.04.24</v>
          </cell>
        </row>
        <row r="26">
          <cell r="F26" t="str">
            <v>2080.04.25</v>
          </cell>
        </row>
        <row r="27">
          <cell r="F27" t="str">
            <v>2080.04.26</v>
          </cell>
        </row>
        <row r="28">
          <cell r="F28" t="str">
            <v>2080.04.27</v>
          </cell>
        </row>
        <row r="29">
          <cell r="F29" t="str">
            <v>2080.04.28</v>
          </cell>
        </row>
        <row r="30">
          <cell r="F30" t="str">
            <v>2080.04.29</v>
          </cell>
        </row>
        <row r="31">
          <cell r="F31" t="str">
            <v>2080.04.30</v>
          </cell>
        </row>
        <row r="32">
          <cell r="F32" t="str">
            <v>2080.04.31</v>
          </cell>
        </row>
        <row r="33">
          <cell r="F33" t="str">
            <v>2080.04.32</v>
          </cell>
        </row>
        <row r="34">
          <cell r="F34" t="str">
            <v>2080.05.01</v>
          </cell>
        </row>
        <row r="35">
          <cell r="F35" t="str">
            <v>2080.05.02</v>
          </cell>
        </row>
        <row r="36">
          <cell r="F36" t="str">
            <v>2080.05.03</v>
          </cell>
        </row>
        <row r="37">
          <cell r="F37" t="str">
            <v>2080.05.04</v>
          </cell>
        </row>
        <row r="38">
          <cell r="F38" t="str">
            <v>2080.05.05</v>
          </cell>
        </row>
        <row r="39">
          <cell r="F39" t="str">
            <v>2080.05.06</v>
          </cell>
        </row>
        <row r="40">
          <cell r="F40" t="str">
            <v>2080.05.07</v>
          </cell>
        </row>
        <row r="41">
          <cell r="F41" t="str">
            <v>2080.05.08</v>
          </cell>
        </row>
        <row r="42">
          <cell r="F42" t="str">
            <v>2080.05.09</v>
          </cell>
        </row>
        <row r="43">
          <cell r="F43" t="str">
            <v>2080.05.10</v>
          </cell>
        </row>
        <row r="44">
          <cell r="F44" t="str">
            <v>2080.05.11</v>
          </cell>
        </row>
        <row r="45">
          <cell r="F45" t="str">
            <v>2080.05.12</v>
          </cell>
        </row>
        <row r="46">
          <cell r="F46" t="str">
            <v>2080.05.13</v>
          </cell>
        </row>
        <row r="47">
          <cell r="F47" t="str">
            <v>2080.05.14</v>
          </cell>
        </row>
        <row r="48">
          <cell r="F48" t="str">
            <v>2080.05.15</v>
          </cell>
        </row>
        <row r="49">
          <cell r="F49" t="str">
            <v>2080.05.16</v>
          </cell>
        </row>
        <row r="50">
          <cell r="F50" t="str">
            <v>2080.05.17</v>
          </cell>
        </row>
        <row r="51">
          <cell r="F51" t="str">
            <v>2080.05.18</v>
          </cell>
        </row>
        <row r="52">
          <cell r="F52" t="str">
            <v>2080.05.19</v>
          </cell>
        </row>
        <row r="53">
          <cell r="F53" t="str">
            <v>2080.05.20</v>
          </cell>
        </row>
        <row r="54">
          <cell r="F54" t="str">
            <v>2080.05.21</v>
          </cell>
        </row>
        <row r="55">
          <cell r="F55" t="str">
            <v>2080.05.22</v>
          </cell>
        </row>
        <row r="56">
          <cell r="F56" t="str">
            <v>2080.05.23</v>
          </cell>
        </row>
        <row r="57">
          <cell r="F57" t="str">
            <v>2080.05.24</v>
          </cell>
        </row>
        <row r="58">
          <cell r="F58" t="str">
            <v>2080.05.25</v>
          </cell>
        </row>
        <row r="59">
          <cell r="F59" t="str">
            <v>2080.05.26</v>
          </cell>
        </row>
        <row r="60">
          <cell r="F60" t="str">
            <v>2080.05.27</v>
          </cell>
        </row>
        <row r="61">
          <cell r="F61" t="str">
            <v>2080.05.28</v>
          </cell>
        </row>
        <row r="62">
          <cell r="F62" t="str">
            <v>2080.05.29</v>
          </cell>
        </row>
        <row r="63">
          <cell r="F63" t="str">
            <v>2080.05.30</v>
          </cell>
        </row>
        <row r="64">
          <cell r="F64" t="str">
            <v>2080.05.31</v>
          </cell>
        </row>
        <row r="65">
          <cell r="F65" t="str">
            <v>2080.06.01</v>
          </cell>
        </row>
        <row r="66">
          <cell r="F66" t="str">
            <v>2080.06.02</v>
          </cell>
        </row>
        <row r="67">
          <cell r="F67" t="str">
            <v>2080.06.03</v>
          </cell>
        </row>
        <row r="68">
          <cell r="F68" t="str">
            <v>2080.06.04</v>
          </cell>
        </row>
        <row r="69">
          <cell r="F69" t="str">
            <v>2080.06.05</v>
          </cell>
        </row>
        <row r="70">
          <cell r="F70" t="str">
            <v>2080.06.06</v>
          </cell>
        </row>
        <row r="71">
          <cell r="F71" t="str">
            <v>2080.06.07</v>
          </cell>
        </row>
        <row r="72">
          <cell r="F72" t="str">
            <v>2080.06.08</v>
          </cell>
        </row>
        <row r="73">
          <cell r="F73" t="str">
            <v>2080.06.09</v>
          </cell>
        </row>
        <row r="74">
          <cell r="F74" t="str">
            <v>2080.06.10</v>
          </cell>
        </row>
        <row r="75">
          <cell r="F75" t="str">
            <v>2080.06.11</v>
          </cell>
        </row>
        <row r="76">
          <cell r="F76" t="str">
            <v>2080.06.12</v>
          </cell>
        </row>
        <row r="77">
          <cell r="F77" t="str">
            <v>2080.06.13</v>
          </cell>
        </row>
        <row r="78">
          <cell r="F78" t="str">
            <v>2080.06.14</v>
          </cell>
        </row>
        <row r="79">
          <cell r="F79" t="str">
            <v>2080.06.15</v>
          </cell>
        </row>
        <row r="80">
          <cell r="F80" t="str">
            <v>2080.06.16</v>
          </cell>
        </row>
        <row r="81">
          <cell r="F81" t="str">
            <v>2080.06.17</v>
          </cell>
        </row>
        <row r="82">
          <cell r="F82" t="str">
            <v>2080.06.18</v>
          </cell>
        </row>
        <row r="83">
          <cell r="F83" t="str">
            <v>2080.06.19</v>
          </cell>
        </row>
        <row r="84">
          <cell r="F84" t="str">
            <v>2080.06.20</v>
          </cell>
        </row>
        <row r="85">
          <cell r="F85" t="str">
            <v>2080.06.21</v>
          </cell>
        </row>
        <row r="86">
          <cell r="F86" t="str">
            <v>2080.06.22</v>
          </cell>
        </row>
        <row r="87">
          <cell r="F87" t="str">
            <v>2080.06.23</v>
          </cell>
        </row>
        <row r="88">
          <cell r="F88" t="str">
            <v>2080.06.24</v>
          </cell>
        </row>
        <row r="89">
          <cell r="F89" t="str">
            <v>2080.06.25</v>
          </cell>
        </row>
        <row r="90">
          <cell r="F90" t="str">
            <v>2080.06.26</v>
          </cell>
        </row>
        <row r="91">
          <cell r="F91" t="str">
            <v>2080.06.27</v>
          </cell>
        </row>
        <row r="92">
          <cell r="F92" t="str">
            <v>2080.06.28</v>
          </cell>
        </row>
        <row r="93">
          <cell r="F93" t="str">
            <v>2080.06.29</v>
          </cell>
        </row>
        <row r="94">
          <cell r="F94" t="str">
            <v>2080.06.30</v>
          </cell>
        </row>
        <row r="95">
          <cell r="F95" t="str">
            <v>2080.07.01</v>
          </cell>
        </row>
        <row r="96">
          <cell r="F96" t="str">
            <v>2080.07.02</v>
          </cell>
        </row>
        <row r="97">
          <cell r="F97" t="str">
            <v>2080.07.03</v>
          </cell>
        </row>
        <row r="98">
          <cell r="F98" t="str">
            <v>2080.07.04</v>
          </cell>
        </row>
        <row r="99">
          <cell r="F99" t="str">
            <v>2080.07.05</v>
          </cell>
        </row>
        <row r="100">
          <cell r="F100" t="str">
            <v>2080.07.06</v>
          </cell>
        </row>
        <row r="101">
          <cell r="F101" t="str">
            <v>2080.07.07</v>
          </cell>
        </row>
        <row r="102">
          <cell r="F102" t="str">
            <v>2080.07.08</v>
          </cell>
        </row>
        <row r="103">
          <cell r="F103" t="str">
            <v>2080.07.09</v>
          </cell>
        </row>
        <row r="104">
          <cell r="F104" t="str">
            <v>2080.07.10</v>
          </cell>
        </row>
        <row r="105">
          <cell r="F105" t="str">
            <v>2080.07.11</v>
          </cell>
        </row>
        <row r="106">
          <cell r="F106" t="str">
            <v>2080.07.12</v>
          </cell>
        </row>
        <row r="107">
          <cell r="F107" t="str">
            <v>2080.07.13</v>
          </cell>
        </row>
        <row r="108">
          <cell r="F108" t="str">
            <v>2080.07.14</v>
          </cell>
        </row>
        <row r="109">
          <cell r="F109" t="str">
            <v>2080.07.15</v>
          </cell>
        </row>
        <row r="110">
          <cell r="F110" t="str">
            <v>2080.07.16</v>
          </cell>
        </row>
        <row r="111">
          <cell r="F111" t="str">
            <v>2080.07.17</v>
          </cell>
        </row>
        <row r="112">
          <cell r="F112" t="str">
            <v>2080.07.18</v>
          </cell>
        </row>
        <row r="113">
          <cell r="F113" t="str">
            <v>2080.07.19</v>
          </cell>
        </row>
        <row r="114">
          <cell r="F114" t="str">
            <v>2080.07.20</v>
          </cell>
        </row>
        <row r="115">
          <cell r="F115" t="str">
            <v>2080.07.21</v>
          </cell>
        </row>
        <row r="116">
          <cell r="F116" t="str">
            <v>2080.07.22</v>
          </cell>
        </row>
        <row r="117">
          <cell r="F117" t="str">
            <v>2080.07.23</v>
          </cell>
        </row>
        <row r="118">
          <cell r="F118" t="str">
            <v>2080.07.24</v>
          </cell>
        </row>
        <row r="119">
          <cell r="F119" t="str">
            <v>2080.07.25</v>
          </cell>
        </row>
        <row r="120">
          <cell r="F120" t="str">
            <v>2080.07.26</v>
          </cell>
        </row>
        <row r="121">
          <cell r="F121" t="str">
            <v>2080.07.27</v>
          </cell>
        </row>
        <row r="122">
          <cell r="F122" t="str">
            <v>2080.07.28</v>
          </cell>
        </row>
        <row r="123">
          <cell r="F123" t="str">
            <v>2080.07.29</v>
          </cell>
        </row>
        <row r="124">
          <cell r="F124" t="str">
            <v>2080.07.30</v>
          </cell>
        </row>
        <row r="125">
          <cell r="F125" t="str">
            <v>2080.08.01</v>
          </cell>
        </row>
        <row r="126">
          <cell r="F126" t="str">
            <v>2080.08.02</v>
          </cell>
        </row>
        <row r="127">
          <cell r="F127" t="str">
            <v>2080.08.03</v>
          </cell>
        </row>
        <row r="128">
          <cell r="F128" t="str">
            <v>2080.08.04</v>
          </cell>
        </row>
        <row r="129">
          <cell r="F129" t="str">
            <v>2080.08.05</v>
          </cell>
        </row>
        <row r="130">
          <cell r="F130" t="str">
            <v>2080.08.06</v>
          </cell>
        </row>
        <row r="131">
          <cell r="F131" t="str">
            <v>2080.08.07</v>
          </cell>
        </row>
        <row r="132">
          <cell r="F132" t="str">
            <v>2080.08.08</v>
          </cell>
        </row>
        <row r="133">
          <cell r="F133" t="str">
            <v>2080.08.09</v>
          </cell>
        </row>
        <row r="134">
          <cell r="F134" t="str">
            <v>2080.08.10</v>
          </cell>
        </row>
        <row r="135">
          <cell r="F135" t="str">
            <v>2080.08.11</v>
          </cell>
        </row>
        <row r="136">
          <cell r="F136" t="str">
            <v>2080.08.12</v>
          </cell>
        </row>
        <row r="137">
          <cell r="F137" t="str">
            <v>2080.08.13</v>
          </cell>
        </row>
        <row r="138">
          <cell r="F138" t="str">
            <v>2080.08.14</v>
          </cell>
        </row>
        <row r="139">
          <cell r="F139" t="str">
            <v>2080.08.15</v>
          </cell>
        </row>
        <row r="140">
          <cell r="F140" t="str">
            <v>2080.08.16</v>
          </cell>
        </row>
        <row r="141">
          <cell r="F141" t="str">
            <v>2080.08.17</v>
          </cell>
        </row>
        <row r="142">
          <cell r="F142" t="str">
            <v>2080.08.18</v>
          </cell>
        </row>
        <row r="143">
          <cell r="F143" t="str">
            <v>2080.08.19</v>
          </cell>
        </row>
        <row r="144">
          <cell r="F144" t="str">
            <v>2080.08.20</v>
          </cell>
        </row>
        <row r="145">
          <cell r="F145" t="str">
            <v>2080.08.21</v>
          </cell>
        </row>
        <row r="146">
          <cell r="F146" t="str">
            <v>2080.08.22</v>
          </cell>
        </row>
        <row r="147">
          <cell r="F147" t="str">
            <v>2080.08.23</v>
          </cell>
        </row>
        <row r="148">
          <cell r="F148" t="str">
            <v>2080.08.24</v>
          </cell>
        </row>
        <row r="149">
          <cell r="F149" t="str">
            <v>2080.08.25</v>
          </cell>
        </row>
        <row r="150">
          <cell r="F150" t="str">
            <v>2080.08.26</v>
          </cell>
        </row>
        <row r="151">
          <cell r="F151" t="str">
            <v>2080.08.27</v>
          </cell>
        </row>
        <row r="152">
          <cell r="F152" t="str">
            <v>2080.08.28</v>
          </cell>
        </row>
        <row r="153">
          <cell r="F153" t="str">
            <v>2080.08.29</v>
          </cell>
        </row>
        <row r="154">
          <cell r="F154" t="str">
            <v>2080.08.30</v>
          </cell>
        </row>
        <row r="155">
          <cell r="F155" t="str">
            <v>2080.09.01</v>
          </cell>
        </row>
        <row r="156">
          <cell r="F156" t="str">
            <v>2080.09.02</v>
          </cell>
        </row>
        <row r="157">
          <cell r="F157" t="str">
            <v>2080.09.03</v>
          </cell>
        </row>
        <row r="158">
          <cell r="F158" t="str">
            <v>2080.09.04</v>
          </cell>
        </row>
        <row r="159">
          <cell r="F159" t="str">
            <v>2080.09.05</v>
          </cell>
        </row>
        <row r="160">
          <cell r="F160" t="str">
            <v>2080.09.06</v>
          </cell>
        </row>
        <row r="161">
          <cell r="F161" t="str">
            <v>2080.09.07</v>
          </cell>
        </row>
        <row r="162">
          <cell r="F162" t="str">
            <v>2080.09.08</v>
          </cell>
        </row>
        <row r="163">
          <cell r="F163" t="str">
            <v>2080.09.09</v>
          </cell>
        </row>
        <row r="164">
          <cell r="F164" t="str">
            <v>2080.09.10</v>
          </cell>
        </row>
        <row r="165">
          <cell r="F165" t="str">
            <v>2080.09.11</v>
          </cell>
        </row>
        <row r="166">
          <cell r="F166" t="str">
            <v>2080.09.12</v>
          </cell>
        </row>
        <row r="167">
          <cell r="F167" t="str">
            <v>2080.09.13</v>
          </cell>
        </row>
        <row r="168">
          <cell r="F168" t="str">
            <v>2080.09.14</v>
          </cell>
        </row>
        <row r="169">
          <cell r="F169" t="str">
            <v>2080.09.15</v>
          </cell>
        </row>
        <row r="170">
          <cell r="F170" t="str">
            <v>2080.09.16</v>
          </cell>
        </row>
        <row r="171">
          <cell r="F171" t="str">
            <v>2080.09.17</v>
          </cell>
        </row>
        <row r="172">
          <cell r="F172" t="str">
            <v>2080.09.18</v>
          </cell>
        </row>
        <row r="173">
          <cell r="F173" t="str">
            <v>2080.09.19</v>
          </cell>
        </row>
        <row r="174">
          <cell r="F174" t="str">
            <v>2080.09.20</v>
          </cell>
        </row>
        <row r="175">
          <cell r="F175" t="str">
            <v>2080.09.21</v>
          </cell>
        </row>
        <row r="176">
          <cell r="F176" t="str">
            <v>2080.09.22</v>
          </cell>
        </row>
        <row r="177">
          <cell r="F177" t="str">
            <v>2080.09.23</v>
          </cell>
        </row>
        <row r="178">
          <cell r="F178" t="str">
            <v>2080.09.24</v>
          </cell>
        </row>
        <row r="179">
          <cell r="F179" t="str">
            <v>2080.09.25</v>
          </cell>
        </row>
        <row r="180">
          <cell r="F180" t="str">
            <v>2080.09.26</v>
          </cell>
        </row>
        <row r="181">
          <cell r="F181" t="str">
            <v>2080.09.27</v>
          </cell>
        </row>
        <row r="182">
          <cell r="F182" t="str">
            <v>2080.09.28</v>
          </cell>
        </row>
        <row r="183">
          <cell r="F183" t="str">
            <v>2080.09.29</v>
          </cell>
        </row>
        <row r="184">
          <cell r="F184" t="str">
            <v>2080.10.01</v>
          </cell>
        </row>
        <row r="185">
          <cell r="F185" t="str">
            <v>2080.10.02</v>
          </cell>
        </row>
        <row r="186">
          <cell r="F186" t="str">
            <v>2080.10.03</v>
          </cell>
        </row>
        <row r="187">
          <cell r="F187" t="str">
            <v>2080.10.04</v>
          </cell>
        </row>
        <row r="188">
          <cell r="F188" t="str">
            <v>2080.10.05</v>
          </cell>
        </row>
        <row r="189">
          <cell r="F189" t="str">
            <v>2080.10.06</v>
          </cell>
        </row>
        <row r="190">
          <cell r="F190" t="str">
            <v>2080.10.07</v>
          </cell>
        </row>
        <row r="191">
          <cell r="F191" t="str">
            <v>2080.10.08</v>
          </cell>
        </row>
        <row r="192">
          <cell r="F192" t="str">
            <v>2080.10.09</v>
          </cell>
        </row>
        <row r="193">
          <cell r="F193" t="str">
            <v>2080.10.10</v>
          </cell>
        </row>
        <row r="194">
          <cell r="F194" t="str">
            <v>2080.10.11</v>
          </cell>
        </row>
        <row r="195">
          <cell r="F195" t="str">
            <v>2080.10.12</v>
          </cell>
        </row>
        <row r="196">
          <cell r="F196" t="str">
            <v>2080.10.13</v>
          </cell>
        </row>
        <row r="197">
          <cell r="F197" t="str">
            <v>2080.10.14</v>
          </cell>
        </row>
        <row r="198">
          <cell r="F198" t="str">
            <v>2080.10.15</v>
          </cell>
        </row>
        <row r="199">
          <cell r="F199" t="str">
            <v>2080.10.16</v>
          </cell>
        </row>
        <row r="200">
          <cell r="F200" t="str">
            <v>2080.10.17</v>
          </cell>
        </row>
        <row r="201">
          <cell r="F201" t="str">
            <v>2080.10.18</v>
          </cell>
        </row>
        <row r="202">
          <cell r="F202" t="str">
            <v>2080.10.19</v>
          </cell>
        </row>
        <row r="203">
          <cell r="F203" t="str">
            <v>2080.10.20</v>
          </cell>
        </row>
        <row r="204">
          <cell r="F204" t="str">
            <v>2080.10.21</v>
          </cell>
        </row>
        <row r="205">
          <cell r="F205" t="str">
            <v>2080.10.22</v>
          </cell>
        </row>
        <row r="206">
          <cell r="F206" t="str">
            <v>2080.10.23</v>
          </cell>
        </row>
        <row r="207">
          <cell r="F207" t="str">
            <v>2080.10.24</v>
          </cell>
        </row>
        <row r="208">
          <cell r="F208" t="str">
            <v>2080.10.25</v>
          </cell>
        </row>
        <row r="209">
          <cell r="F209" t="str">
            <v>2080.10.26</v>
          </cell>
        </row>
        <row r="210">
          <cell r="F210" t="str">
            <v>2080.10.27</v>
          </cell>
        </row>
        <row r="211">
          <cell r="F211" t="str">
            <v>2080.10.28</v>
          </cell>
        </row>
        <row r="212">
          <cell r="F212" t="str">
            <v>2080.10.29</v>
          </cell>
        </row>
        <row r="213">
          <cell r="F213" t="str">
            <v>2080.11.01</v>
          </cell>
        </row>
        <row r="214">
          <cell r="F214" t="str">
            <v>2080.11.02</v>
          </cell>
        </row>
        <row r="215">
          <cell r="F215" t="str">
            <v>2080.11.03</v>
          </cell>
        </row>
        <row r="216">
          <cell r="F216" t="str">
            <v>2080.11.04</v>
          </cell>
        </row>
        <row r="217">
          <cell r="F217" t="str">
            <v>2080.11.05</v>
          </cell>
        </row>
        <row r="218">
          <cell r="F218" t="str">
            <v>2080.11.06</v>
          </cell>
        </row>
        <row r="219">
          <cell r="F219" t="str">
            <v>2080.11.07</v>
          </cell>
        </row>
        <row r="220">
          <cell r="F220" t="str">
            <v>2080.11.08</v>
          </cell>
        </row>
        <row r="221">
          <cell r="F221" t="str">
            <v>2080.11.09</v>
          </cell>
        </row>
        <row r="222">
          <cell r="F222" t="str">
            <v>2080.11.10</v>
          </cell>
        </row>
        <row r="223">
          <cell r="F223" t="str">
            <v>2080.11.11</v>
          </cell>
        </row>
        <row r="224">
          <cell r="F224" t="str">
            <v>2080.11.12</v>
          </cell>
        </row>
        <row r="225">
          <cell r="F225" t="str">
            <v>2080.11.13</v>
          </cell>
        </row>
        <row r="226">
          <cell r="F226" t="str">
            <v>2080.11.14</v>
          </cell>
        </row>
        <row r="227">
          <cell r="F227" t="str">
            <v>2080.11.15</v>
          </cell>
        </row>
        <row r="228">
          <cell r="F228" t="str">
            <v>2080.11.16</v>
          </cell>
        </row>
        <row r="229">
          <cell r="F229" t="str">
            <v>2080.11.17</v>
          </cell>
        </row>
        <row r="230">
          <cell r="F230" t="str">
            <v>2080.11.18</v>
          </cell>
        </row>
        <row r="231">
          <cell r="F231" t="str">
            <v>2080.11.19</v>
          </cell>
        </row>
        <row r="232">
          <cell r="F232" t="str">
            <v>2080.11.20</v>
          </cell>
        </row>
        <row r="233">
          <cell r="F233" t="str">
            <v>2080.11.21</v>
          </cell>
        </row>
        <row r="234">
          <cell r="F234" t="str">
            <v>2080.11.22</v>
          </cell>
        </row>
        <row r="235">
          <cell r="F235" t="str">
            <v>2080.11.23</v>
          </cell>
        </row>
        <row r="236">
          <cell r="F236" t="str">
            <v>2080.11.24</v>
          </cell>
        </row>
        <row r="237">
          <cell r="F237" t="str">
            <v>2080.11.25</v>
          </cell>
        </row>
        <row r="238">
          <cell r="F238" t="str">
            <v>2080.11.26</v>
          </cell>
        </row>
        <row r="239">
          <cell r="F239" t="str">
            <v>2080.11.27</v>
          </cell>
        </row>
        <row r="240">
          <cell r="F240" t="str">
            <v>2080.11.28</v>
          </cell>
        </row>
        <row r="241">
          <cell r="F241" t="str">
            <v>2080.11.29</v>
          </cell>
        </row>
        <row r="242">
          <cell r="F242" t="str">
            <v>2080.11.30</v>
          </cell>
        </row>
        <row r="243">
          <cell r="F243" t="str">
            <v>2080.12.01</v>
          </cell>
        </row>
        <row r="244">
          <cell r="F244" t="str">
            <v>2080.12.02</v>
          </cell>
        </row>
        <row r="245">
          <cell r="F245" t="str">
            <v>2080.12.03</v>
          </cell>
        </row>
        <row r="246">
          <cell r="F246" t="str">
            <v>2080.12.04</v>
          </cell>
        </row>
        <row r="247">
          <cell r="F247" t="str">
            <v>2080.12.05</v>
          </cell>
        </row>
        <row r="248">
          <cell r="F248" t="str">
            <v>2080.12.06</v>
          </cell>
        </row>
        <row r="249">
          <cell r="F249" t="str">
            <v>2080.12.07</v>
          </cell>
        </row>
        <row r="250">
          <cell r="F250" t="str">
            <v>2080.12.08</v>
          </cell>
        </row>
        <row r="251">
          <cell r="F251" t="str">
            <v>2080.12.09</v>
          </cell>
        </row>
        <row r="252">
          <cell r="F252" t="str">
            <v>2080.12.10</v>
          </cell>
        </row>
        <row r="253">
          <cell r="F253" t="str">
            <v>2080.12.11</v>
          </cell>
        </row>
        <row r="254">
          <cell r="F254" t="str">
            <v>2080.12.12</v>
          </cell>
        </row>
        <row r="255">
          <cell r="F255" t="str">
            <v>2080.12.13</v>
          </cell>
        </row>
        <row r="256">
          <cell r="F256" t="str">
            <v>2080.12.14</v>
          </cell>
        </row>
        <row r="257">
          <cell r="F257" t="str">
            <v>2080.12.15</v>
          </cell>
        </row>
        <row r="258">
          <cell r="F258" t="str">
            <v>2080.12.16</v>
          </cell>
        </row>
        <row r="259">
          <cell r="F259" t="str">
            <v>2080.12.17</v>
          </cell>
        </row>
        <row r="260">
          <cell r="F260" t="str">
            <v>2080.12.18</v>
          </cell>
        </row>
        <row r="261">
          <cell r="F261" t="str">
            <v>2080.12.19</v>
          </cell>
        </row>
        <row r="262">
          <cell r="F262" t="str">
            <v>2080.12.20</v>
          </cell>
        </row>
        <row r="263">
          <cell r="F263" t="str">
            <v>2080.12.21</v>
          </cell>
        </row>
        <row r="264">
          <cell r="F264" t="str">
            <v>2080.12.22</v>
          </cell>
        </row>
        <row r="265">
          <cell r="F265" t="str">
            <v>2080.12.23</v>
          </cell>
        </row>
        <row r="266">
          <cell r="F266" t="str">
            <v>2080.12.24</v>
          </cell>
        </row>
        <row r="267">
          <cell r="F267" t="str">
            <v>2080.12.25</v>
          </cell>
        </row>
        <row r="268">
          <cell r="F268" t="str">
            <v>2080.12.26</v>
          </cell>
        </row>
        <row r="269">
          <cell r="F269" t="str">
            <v>2080.12.27</v>
          </cell>
        </row>
        <row r="270">
          <cell r="F270" t="str">
            <v>2080.12.28</v>
          </cell>
        </row>
        <row r="271">
          <cell r="F271" t="str">
            <v>2080.12.29</v>
          </cell>
        </row>
        <row r="272">
          <cell r="F272" t="str">
            <v>2080.12.30</v>
          </cell>
        </row>
        <row r="273">
          <cell r="F273" t="str">
            <v>2081.01.01</v>
          </cell>
        </row>
        <row r="274">
          <cell r="F274" t="str">
            <v>2081.01.02</v>
          </cell>
        </row>
        <row r="275">
          <cell r="F275" t="str">
            <v>2081.01.03</v>
          </cell>
        </row>
        <row r="276">
          <cell r="F276" t="str">
            <v>2081.01.04</v>
          </cell>
        </row>
        <row r="277">
          <cell r="F277" t="str">
            <v>2081.01.05</v>
          </cell>
        </row>
        <row r="278">
          <cell r="F278" t="str">
            <v>2081.01.06</v>
          </cell>
        </row>
        <row r="279">
          <cell r="F279" t="str">
            <v>2081.01.07</v>
          </cell>
        </row>
        <row r="280">
          <cell r="F280" t="str">
            <v>2081.01.08</v>
          </cell>
        </row>
        <row r="281">
          <cell r="F281" t="str">
            <v>2081.01.09</v>
          </cell>
        </row>
        <row r="282">
          <cell r="F282" t="str">
            <v>2081.01.10</v>
          </cell>
        </row>
        <row r="283">
          <cell r="F283" t="str">
            <v>2081.01.11</v>
          </cell>
        </row>
        <row r="284">
          <cell r="F284" t="str">
            <v>2081.01.12</v>
          </cell>
        </row>
        <row r="285">
          <cell r="F285" t="str">
            <v>2081.01.13</v>
          </cell>
        </row>
        <row r="286">
          <cell r="F286" t="str">
            <v>2081.01.14</v>
          </cell>
        </row>
        <row r="287">
          <cell r="F287" t="str">
            <v>2081.01.15</v>
          </cell>
        </row>
        <row r="288">
          <cell r="F288" t="str">
            <v>2081.01.16</v>
          </cell>
        </row>
        <row r="289">
          <cell r="F289" t="str">
            <v>2081.01.17</v>
          </cell>
        </row>
        <row r="290">
          <cell r="F290" t="str">
            <v>2081.01.18</v>
          </cell>
        </row>
        <row r="291">
          <cell r="F291" t="str">
            <v>2081.01.19</v>
          </cell>
        </row>
        <row r="292">
          <cell r="F292" t="str">
            <v>2081.01.20</v>
          </cell>
        </row>
        <row r="293">
          <cell r="F293" t="str">
            <v>2081.01.21</v>
          </cell>
        </row>
        <row r="294">
          <cell r="F294" t="str">
            <v>2081.01.22</v>
          </cell>
        </row>
        <row r="295">
          <cell r="F295" t="str">
            <v>2081.01.23</v>
          </cell>
        </row>
        <row r="296">
          <cell r="F296" t="str">
            <v>2081.01.24</v>
          </cell>
        </row>
        <row r="297">
          <cell r="F297" t="str">
            <v>2081.01.25</v>
          </cell>
        </row>
        <row r="298">
          <cell r="F298" t="str">
            <v>2081.01.26</v>
          </cell>
        </row>
        <row r="299">
          <cell r="F299" t="str">
            <v>2081.01.27</v>
          </cell>
        </row>
        <row r="300">
          <cell r="F300" t="str">
            <v>2081.01.28</v>
          </cell>
        </row>
        <row r="301">
          <cell r="F301" t="str">
            <v>2081.01.29</v>
          </cell>
        </row>
        <row r="302">
          <cell r="F302" t="str">
            <v>2081.01.30</v>
          </cell>
        </row>
        <row r="303">
          <cell r="F303" t="str">
            <v>2081.01.31</v>
          </cell>
        </row>
        <row r="304">
          <cell r="F304" t="str">
            <v>2081.02.01</v>
          </cell>
        </row>
        <row r="305">
          <cell r="F305" t="str">
            <v>2081.02.02</v>
          </cell>
        </row>
        <row r="306">
          <cell r="F306" t="str">
            <v>2081.02.03</v>
          </cell>
        </row>
        <row r="307">
          <cell r="F307" t="str">
            <v>2081.02.04</v>
          </cell>
        </row>
        <row r="308">
          <cell r="F308" t="str">
            <v>2081.02.05</v>
          </cell>
        </row>
        <row r="309">
          <cell r="F309" t="str">
            <v>2081.02.06</v>
          </cell>
        </row>
        <row r="310">
          <cell r="F310" t="str">
            <v>2081.02.07</v>
          </cell>
        </row>
        <row r="311">
          <cell r="F311" t="str">
            <v>2081.02.08</v>
          </cell>
        </row>
        <row r="312">
          <cell r="F312" t="str">
            <v>2081.02.09</v>
          </cell>
        </row>
        <row r="313">
          <cell r="F313" t="str">
            <v>2081.02.10</v>
          </cell>
        </row>
        <row r="314">
          <cell r="F314" t="str">
            <v>2081.02.11</v>
          </cell>
        </row>
        <row r="315">
          <cell r="F315" t="str">
            <v>2081.02.12</v>
          </cell>
        </row>
        <row r="316">
          <cell r="F316" t="str">
            <v>2081.02.13</v>
          </cell>
        </row>
        <row r="317">
          <cell r="F317" t="str">
            <v>2081.02.14</v>
          </cell>
        </row>
        <row r="318">
          <cell r="F318" t="str">
            <v>2081.02.15</v>
          </cell>
        </row>
        <row r="319">
          <cell r="F319" t="str">
            <v>2081.02.16</v>
          </cell>
        </row>
        <row r="320">
          <cell r="F320" t="str">
            <v>2081.02.17</v>
          </cell>
        </row>
        <row r="321">
          <cell r="F321" t="str">
            <v>2081.02.18</v>
          </cell>
        </row>
        <row r="322">
          <cell r="F322" t="str">
            <v>2081.02.19</v>
          </cell>
        </row>
        <row r="323">
          <cell r="F323" t="str">
            <v>2081.02.20</v>
          </cell>
        </row>
        <row r="324">
          <cell r="F324" t="str">
            <v>2081.02.21</v>
          </cell>
        </row>
        <row r="325">
          <cell r="F325" t="str">
            <v>2081.02.22</v>
          </cell>
        </row>
        <row r="326">
          <cell r="F326" t="str">
            <v>2081.02.23</v>
          </cell>
        </row>
        <row r="327">
          <cell r="F327" t="str">
            <v>2081.02.24</v>
          </cell>
        </row>
        <row r="328">
          <cell r="F328" t="str">
            <v>2081.02.25</v>
          </cell>
        </row>
        <row r="329">
          <cell r="F329" t="str">
            <v>2081.02.26</v>
          </cell>
        </row>
        <row r="330">
          <cell r="F330" t="str">
            <v>2081.02.27</v>
          </cell>
        </row>
        <row r="331">
          <cell r="F331" t="str">
            <v>2081.02.28</v>
          </cell>
        </row>
        <row r="332">
          <cell r="F332" t="str">
            <v>2081.02.29</v>
          </cell>
        </row>
        <row r="333">
          <cell r="F333" t="str">
            <v>2081.02.30</v>
          </cell>
        </row>
        <row r="334">
          <cell r="F334" t="str">
            <v>2081.02.31</v>
          </cell>
        </row>
        <row r="335">
          <cell r="F335" t="str">
            <v>2081.02.32</v>
          </cell>
        </row>
        <row r="336">
          <cell r="F336" t="str">
            <v>2081.03.01</v>
          </cell>
        </row>
        <row r="337">
          <cell r="F337" t="str">
            <v>2081.03.02</v>
          </cell>
        </row>
        <row r="338">
          <cell r="F338" t="str">
            <v>2081.03.03</v>
          </cell>
        </row>
        <row r="339">
          <cell r="F339" t="str">
            <v>2081.03.04</v>
          </cell>
        </row>
        <row r="340">
          <cell r="F340" t="str">
            <v>2081.03.05</v>
          </cell>
        </row>
        <row r="341">
          <cell r="F341" t="str">
            <v>2081.03.06</v>
          </cell>
        </row>
        <row r="342">
          <cell r="F342" t="str">
            <v>2081.03.07</v>
          </cell>
        </row>
        <row r="343">
          <cell r="F343" t="str">
            <v>2081.03.08</v>
          </cell>
        </row>
        <row r="344">
          <cell r="F344" t="str">
            <v>2081.03.09</v>
          </cell>
        </row>
        <row r="345">
          <cell r="F345" t="str">
            <v>2081.03.10</v>
          </cell>
        </row>
        <row r="346">
          <cell r="F346" t="str">
            <v>2081.03.11</v>
          </cell>
        </row>
        <row r="347">
          <cell r="F347" t="str">
            <v>2081.03.12</v>
          </cell>
        </row>
        <row r="348">
          <cell r="F348" t="str">
            <v>2081.03.13</v>
          </cell>
        </row>
        <row r="349">
          <cell r="F349" t="str">
            <v>2081.03.14</v>
          </cell>
        </row>
        <row r="350">
          <cell r="F350" t="str">
            <v>2081.03.15</v>
          </cell>
        </row>
        <row r="351">
          <cell r="F351" t="str">
            <v>2081.03.16</v>
          </cell>
        </row>
        <row r="352">
          <cell r="F352" t="str">
            <v>2081.03.17</v>
          </cell>
        </row>
        <row r="353">
          <cell r="F353" t="str">
            <v>2081.03.18</v>
          </cell>
        </row>
        <row r="354">
          <cell r="F354" t="str">
            <v>2081.03.19</v>
          </cell>
        </row>
        <row r="355">
          <cell r="F355" t="str">
            <v>2081.03.20</v>
          </cell>
        </row>
        <row r="356">
          <cell r="F356" t="str">
            <v>2081.03.21</v>
          </cell>
        </row>
        <row r="357">
          <cell r="F357" t="str">
            <v>2081.03.22</v>
          </cell>
        </row>
        <row r="358">
          <cell r="F358" t="str">
            <v>2081.03.23</v>
          </cell>
        </row>
        <row r="359">
          <cell r="F359" t="str">
            <v>2081.03.24</v>
          </cell>
        </row>
        <row r="360">
          <cell r="F360" t="str">
            <v>2081.03.25</v>
          </cell>
        </row>
        <row r="361">
          <cell r="F361" t="str">
            <v>2081.03.26</v>
          </cell>
        </row>
        <row r="362">
          <cell r="F362" t="str">
            <v>2081.03.27</v>
          </cell>
        </row>
        <row r="363">
          <cell r="F363" t="str">
            <v>2081.03.28</v>
          </cell>
        </row>
        <row r="364">
          <cell r="F364" t="str">
            <v>2081.03.29</v>
          </cell>
        </row>
        <row r="365">
          <cell r="F365" t="str">
            <v>2081.03.30</v>
          </cell>
        </row>
        <row r="366">
          <cell r="F366" t="str">
            <v>2081.03.31</v>
          </cell>
        </row>
        <row r="367">
          <cell r="F367" t="str">
            <v>0.00.00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V212"/>
  <sheetViews>
    <sheetView tabSelected="1" topLeftCell="B1" zoomScaleSheetLayoutView="115" workbookViewId="0">
      <selection activeCell="N172" sqref="N172"/>
    </sheetView>
  </sheetViews>
  <sheetFormatPr defaultRowHeight="17.25"/>
  <cols>
    <col min="1" max="1" width="3.5703125" style="2" hidden="1" customWidth="1"/>
    <col min="2" max="2" width="9.28515625" style="2" customWidth="1"/>
    <col min="3" max="3" width="20.85546875" style="2" customWidth="1"/>
    <col min="4" max="4" width="22.5703125" style="2" bestFit="1" customWidth="1"/>
    <col min="5" max="5" width="10.28515625" style="2" customWidth="1"/>
    <col min="6" max="6" width="11.5703125" style="1" customWidth="1"/>
    <col min="7" max="7" width="11.140625" style="1" customWidth="1"/>
    <col min="8" max="8" width="10" style="1" customWidth="1"/>
    <col min="9" max="9" width="10.28515625" style="1" customWidth="1"/>
    <col min="10" max="10" width="10.5703125" style="1" customWidth="1"/>
    <col min="11" max="11" width="11.5703125" style="1" customWidth="1"/>
    <col min="12" max="12" width="8.140625" style="1" customWidth="1"/>
    <col min="13" max="13" width="13.42578125" style="1" customWidth="1"/>
    <col min="14" max="14" width="12.85546875" style="1" customWidth="1"/>
    <col min="15" max="15" width="7.42578125" style="1" customWidth="1"/>
    <col min="16" max="16" width="8" style="1" customWidth="1"/>
    <col min="17" max="18" width="9.140625" style="1" customWidth="1"/>
    <col min="19" max="19" width="25.140625" style="1" customWidth="1"/>
    <col min="20" max="20" width="13.5703125" style="1" customWidth="1"/>
    <col min="21" max="21" width="23.5703125" style="1" hidden="1" customWidth="1"/>
    <col min="22" max="22" width="18.85546875" style="1" hidden="1" customWidth="1"/>
    <col min="23" max="243" width="0" style="1" hidden="1" customWidth="1"/>
    <col min="244" max="244" width="9.140625" style="1" customWidth="1"/>
    <col min="245" max="358" width="0" style="1" hidden="1" customWidth="1"/>
    <col min="359" max="359" width="9.140625" style="1" customWidth="1"/>
    <col min="360" max="562" width="0" style="1" hidden="1" customWidth="1"/>
    <col min="563" max="16384" width="9.140625" style="1"/>
  </cols>
  <sheetData>
    <row r="2" spans="1:15" s="2" customFormat="1" ht="30" customHeight="1" thickBot="1">
      <c r="A2" s="1"/>
      <c r="B2" s="141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5" s="2" customFormat="1">
      <c r="A3" s="1"/>
      <c r="B3" s="143" t="s">
        <v>1</v>
      </c>
      <c r="C3" s="145" t="s">
        <v>2</v>
      </c>
      <c r="D3" s="82" t="s">
        <v>148</v>
      </c>
      <c r="E3" s="83"/>
      <c r="F3" s="83"/>
      <c r="G3" s="82" t="s">
        <v>3</v>
      </c>
      <c r="H3" s="82"/>
      <c r="I3" s="83"/>
      <c r="J3" s="82" t="s">
        <v>4</v>
      </c>
      <c r="K3" s="82"/>
      <c r="L3" s="82"/>
      <c r="M3" s="84"/>
    </row>
    <row r="4" spans="1:15" customFormat="1" ht="15">
      <c r="A4" s="3"/>
      <c r="B4" s="144"/>
      <c r="C4" s="146"/>
      <c r="D4" s="4" t="s">
        <v>5</v>
      </c>
      <c r="E4" s="5" t="s">
        <v>6</v>
      </c>
      <c r="F4" s="5" t="s">
        <v>7</v>
      </c>
      <c r="G4" s="4" t="s">
        <v>5</v>
      </c>
      <c r="H4" s="5" t="s">
        <v>6</v>
      </c>
      <c r="I4" s="5" t="s">
        <v>7</v>
      </c>
      <c r="J4" s="4" t="s">
        <v>5</v>
      </c>
      <c r="K4" s="5" t="s">
        <v>6</v>
      </c>
      <c r="L4" s="4" t="s">
        <v>8</v>
      </c>
      <c r="M4" s="85" t="s">
        <v>9</v>
      </c>
    </row>
    <row r="5" spans="1:15" customFormat="1" ht="15">
      <c r="A5" s="6">
        <v>4</v>
      </c>
      <c r="B5" s="86">
        <v>1</v>
      </c>
      <c r="C5" s="7" t="s">
        <v>10</v>
      </c>
      <c r="D5" s="8">
        <v>2041466</v>
      </c>
      <c r="E5" s="9">
        <v>1503834</v>
      </c>
      <c r="F5" s="10">
        <f>ROUNDUP(E5/D5*100,2)</f>
        <v>73.67</v>
      </c>
      <c r="G5" s="8">
        <v>1813083</v>
      </c>
      <c r="H5" s="9">
        <v>1414098</v>
      </c>
      <c r="I5" s="10">
        <f>ROUNDUP(+H5/G5*100,2)</f>
        <v>78</v>
      </c>
      <c r="J5" s="8">
        <f>+D5-G5</f>
        <v>228383</v>
      </c>
      <c r="K5" s="9">
        <f>+E5-H5</f>
        <v>89736</v>
      </c>
      <c r="L5" s="11">
        <f>+J5/G5*100</f>
        <v>12.596389685414291</v>
      </c>
      <c r="M5" s="87">
        <f>+K5/H5*100</f>
        <v>6.3458119592842932</v>
      </c>
    </row>
    <row r="6" spans="1:15" customFormat="1" ht="15">
      <c r="A6" s="6">
        <v>5</v>
      </c>
      <c r="B6" s="88">
        <v>2</v>
      </c>
      <c r="C6" s="7" t="s">
        <v>11</v>
      </c>
      <c r="D6" s="8">
        <v>2237440</v>
      </c>
      <c r="E6" s="9">
        <v>1490520</v>
      </c>
      <c r="F6" s="10">
        <f t="shared" ref="F6:F17" si="0">ROUNDUP(E6/D6*100,2)</f>
        <v>66.62</v>
      </c>
      <c r="G6" s="8">
        <v>2221458</v>
      </c>
      <c r="H6" s="9">
        <v>1451180</v>
      </c>
      <c r="I6" s="10">
        <f t="shared" ref="I6:I16" si="1">ROUNDUP(+H6/G6*100,2)</f>
        <v>65.33</v>
      </c>
      <c r="J6" s="8">
        <f t="shared" ref="J6:K16" si="2">+D6-G6</f>
        <v>15982</v>
      </c>
      <c r="K6" s="9">
        <f t="shared" si="2"/>
        <v>39340</v>
      </c>
      <c r="L6" s="11">
        <f t="shared" ref="L6:M17" si="3">+J6/G6*100</f>
        <v>0.71943741452685572</v>
      </c>
      <c r="M6" s="87">
        <f t="shared" si="3"/>
        <v>2.7108973387174573</v>
      </c>
      <c r="O6" s="12"/>
    </row>
    <row r="7" spans="1:15" customFormat="1" ht="15">
      <c r="A7" s="6">
        <v>6</v>
      </c>
      <c r="B7" s="88">
        <v>3</v>
      </c>
      <c r="C7" s="7" t="s">
        <v>12</v>
      </c>
      <c r="D7" s="8">
        <v>2111793</v>
      </c>
      <c r="E7" s="9">
        <v>1412942</v>
      </c>
      <c r="F7" s="10">
        <f t="shared" si="0"/>
        <v>66.910000000000011</v>
      </c>
      <c r="G7" s="8">
        <v>2445385</v>
      </c>
      <c r="H7" s="9">
        <v>1486099</v>
      </c>
      <c r="I7" s="10">
        <f t="shared" si="1"/>
        <v>60.78</v>
      </c>
      <c r="J7" s="8">
        <f t="shared" si="2"/>
        <v>-333592</v>
      </c>
      <c r="K7" s="9">
        <f t="shared" si="2"/>
        <v>-73157</v>
      </c>
      <c r="L7" s="11">
        <f t="shared" si="3"/>
        <v>-13.641696501777838</v>
      </c>
      <c r="M7" s="87">
        <f t="shared" si="3"/>
        <v>-4.9227541368374519</v>
      </c>
    </row>
    <row r="8" spans="1:15" customFormat="1" ht="15">
      <c r="A8" s="6">
        <v>7</v>
      </c>
      <c r="B8" s="88">
        <v>4</v>
      </c>
      <c r="C8" s="7" t="s">
        <v>13</v>
      </c>
      <c r="D8" s="8">
        <v>2182562</v>
      </c>
      <c r="E8" s="9">
        <v>1668307</v>
      </c>
      <c r="F8" s="10">
        <f t="shared" si="0"/>
        <v>76.440000000000012</v>
      </c>
      <c r="G8" s="8">
        <v>2389192</v>
      </c>
      <c r="H8" s="9">
        <v>1242149</v>
      </c>
      <c r="I8" s="10">
        <f t="shared" si="1"/>
        <v>52</v>
      </c>
      <c r="J8" s="8">
        <f t="shared" si="2"/>
        <v>-206630</v>
      </c>
      <c r="K8" s="9">
        <f t="shared" si="2"/>
        <v>426158</v>
      </c>
      <c r="L8" s="11">
        <f t="shared" si="3"/>
        <v>-8.6485305492400766</v>
      </c>
      <c r="M8" s="87">
        <f t="shared" si="3"/>
        <v>34.308122455518621</v>
      </c>
      <c r="O8" s="12"/>
    </row>
    <row r="9" spans="1:15" customFormat="1" ht="15">
      <c r="A9" s="6">
        <v>8</v>
      </c>
      <c r="B9" s="88">
        <v>5</v>
      </c>
      <c r="C9" s="7" t="s">
        <v>14</v>
      </c>
      <c r="D9" s="8">
        <v>2158025</v>
      </c>
      <c r="E9" s="9">
        <v>1645830</v>
      </c>
      <c r="F9" s="10">
        <f t="shared" si="0"/>
        <v>76.27000000000001</v>
      </c>
      <c r="G9" s="8">
        <v>2523666</v>
      </c>
      <c r="H9" s="9">
        <v>1559001</v>
      </c>
      <c r="I9" s="10">
        <f t="shared" si="1"/>
        <v>61.78</v>
      </c>
      <c r="J9" s="8">
        <f t="shared" si="2"/>
        <v>-365641</v>
      </c>
      <c r="K9" s="9">
        <f>+E9-H9</f>
        <v>86829</v>
      </c>
      <c r="L9" s="11">
        <f t="shared" si="3"/>
        <v>-14.48848619429037</v>
      </c>
      <c r="M9" s="87">
        <f t="shared" si="3"/>
        <v>5.5695281786220789</v>
      </c>
    </row>
    <row r="10" spans="1:15" customFormat="1" ht="15">
      <c r="A10" s="6">
        <v>9</v>
      </c>
      <c r="B10" s="86">
        <v>6</v>
      </c>
      <c r="C10" s="7" t="s">
        <v>15</v>
      </c>
      <c r="D10" s="8">
        <v>2241562</v>
      </c>
      <c r="E10" s="9"/>
      <c r="F10" s="10">
        <f t="shared" si="0"/>
        <v>0</v>
      </c>
      <c r="G10" s="8">
        <v>2566066</v>
      </c>
      <c r="H10" s="9">
        <v>1535555</v>
      </c>
      <c r="I10" s="10">
        <f t="shared" si="1"/>
        <v>59.85</v>
      </c>
      <c r="J10" s="8">
        <f t="shared" si="2"/>
        <v>-324504</v>
      </c>
      <c r="K10" s="9">
        <f t="shared" si="2"/>
        <v>-1535555</v>
      </c>
      <c r="L10" s="11">
        <f t="shared" si="3"/>
        <v>-12.645972473038494</v>
      </c>
      <c r="M10" s="87">
        <f t="shared" si="3"/>
        <v>-100</v>
      </c>
    </row>
    <row r="11" spans="1:15" customFormat="1" ht="15">
      <c r="A11" s="6">
        <v>10</v>
      </c>
      <c r="B11" s="86">
        <v>7</v>
      </c>
      <c r="C11" s="7" t="s">
        <v>16</v>
      </c>
      <c r="D11" s="8">
        <v>2180332</v>
      </c>
      <c r="E11" s="9"/>
      <c r="F11" s="10">
        <f t="shared" si="0"/>
        <v>0</v>
      </c>
      <c r="G11" s="8">
        <v>2314211</v>
      </c>
      <c r="H11" s="9">
        <v>1318121</v>
      </c>
      <c r="I11" s="10">
        <f t="shared" si="1"/>
        <v>56.96</v>
      </c>
      <c r="J11" s="8">
        <f t="shared" si="2"/>
        <v>-133879</v>
      </c>
      <c r="K11" s="9">
        <f t="shared" si="2"/>
        <v>-1318121</v>
      </c>
      <c r="L11" s="11">
        <f t="shared" si="3"/>
        <v>-5.785081827024416</v>
      </c>
      <c r="M11" s="87">
        <f t="shared" si="3"/>
        <v>-100</v>
      </c>
    </row>
    <row r="12" spans="1:15" customFormat="1" ht="15">
      <c r="A12" s="6">
        <v>11</v>
      </c>
      <c r="B12" s="86">
        <v>8</v>
      </c>
      <c r="C12" s="7" t="s">
        <v>17</v>
      </c>
      <c r="D12" s="8">
        <v>2314886</v>
      </c>
      <c r="E12" s="9"/>
      <c r="F12" s="10">
        <f>ROUNDUP(E12/D12*100,2)</f>
        <v>0</v>
      </c>
      <c r="G12" s="8">
        <v>2501765</v>
      </c>
      <c r="H12" s="9">
        <v>1594833</v>
      </c>
      <c r="I12" s="10">
        <f t="shared" si="1"/>
        <v>63.75</v>
      </c>
      <c r="J12" s="8">
        <f t="shared" si="2"/>
        <v>-186879</v>
      </c>
      <c r="K12" s="9">
        <f t="shared" si="2"/>
        <v>-1594833</v>
      </c>
      <c r="L12" s="11">
        <f t="shared" si="3"/>
        <v>-7.4698862603002274</v>
      </c>
      <c r="M12" s="87">
        <f t="shared" si="3"/>
        <v>-100</v>
      </c>
    </row>
    <row r="13" spans="1:15" customFormat="1" ht="15">
      <c r="A13" s="6">
        <v>12</v>
      </c>
      <c r="B13" s="86">
        <v>9</v>
      </c>
      <c r="C13" s="7" t="s">
        <v>18</v>
      </c>
      <c r="D13" s="8">
        <v>2409726</v>
      </c>
      <c r="E13" s="9"/>
      <c r="F13" s="10">
        <f t="shared" ref="F13:F16" si="4">ROUNDUP(E13/D13*100,2)</f>
        <v>0</v>
      </c>
      <c r="G13" s="8">
        <v>2450373</v>
      </c>
      <c r="H13" s="9">
        <v>1557552</v>
      </c>
      <c r="I13" s="10">
        <f t="shared" si="1"/>
        <v>63.57</v>
      </c>
      <c r="J13" s="8">
        <f t="shared" si="2"/>
        <v>-40647</v>
      </c>
      <c r="K13" s="9">
        <f>+E13-H13</f>
        <v>-1557552</v>
      </c>
      <c r="L13" s="11">
        <f t="shared" si="3"/>
        <v>-1.6588086793316772</v>
      </c>
      <c r="M13" s="87">
        <f>+K13/H13*100</f>
        <v>-100</v>
      </c>
    </row>
    <row r="14" spans="1:15" customFormat="1" ht="15">
      <c r="A14" s="6">
        <v>1</v>
      </c>
      <c r="B14" s="86">
        <v>10</v>
      </c>
      <c r="C14" s="7" t="s">
        <v>19</v>
      </c>
      <c r="D14" s="8">
        <v>2334098</v>
      </c>
      <c r="E14" s="9"/>
      <c r="F14" s="10">
        <f t="shared" si="4"/>
        <v>0</v>
      </c>
      <c r="G14" s="8">
        <v>2472511</v>
      </c>
      <c r="H14" s="9">
        <v>1534378</v>
      </c>
      <c r="I14" s="10">
        <f t="shared" si="1"/>
        <v>62.059999999999995</v>
      </c>
      <c r="J14" s="8">
        <f t="shared" si="2"/>
        <v>-138413</v>
      </c>
      <c r="K14" s="9">
        <f t="shared" si="2"/>
        <v>-1534378</v>
      </c>
      <c r="L14" s="11">
        <f t="shared" si="3"/>
        <v>-5.5980741845031226</v>
      </c>
      <c r="M14" s="87">
        <f t="shared" si="3"/>
        <v>-100</v>
      </c>
    </row>
    <row r="15" spans="1:15" customFormat="1" ht="15">
      <c r="A15" s="6">
        <v>2</v>
      </c>
      <c r="B15" s="86">
        <v>11</v>
      </c>
      <c r="C15" s="7" t="s">
        <v>20</v>
      </c>
      <c r="D15" s="8">
        <v>2539373</v>
      </c>
      <c r="E15" s="9"/>
      <c r="F15" s="10">
        <f t="shared" si="4"/>
        <v>0</v>
      </c>
      <c r="G15" s="8">
        <v>2496601</v>
      </c>
      <c r="H15" s="9">
        <v>1752106</v>
      </c>
      <c r="I15" s="10">
        <f t="shared" si="1"/>
        <v>70.180000000000007</v>
      </c>
      <c r="J15" s="8">
        <f t="shared" si="2"/>
        <v>42772</v>
      </c>
      <c r="K15" s="9">
        <f t="shared" si="2"/>
        <v>-1752106</v>
      </c>
      <c r="L15" s="11">
        <f t="shared" si="3"/>
        <v>1.7132092793361853</v>
      </c>
      <c r="M15" s="87">
        <f t="shared" si="3"/>
        <v>-100</v>
      </c>
    </row>
    <row r="16" spans="1:15" customFormat="1" ht="15">
      <c r="A16" s="6">
        <v>3</v>
      </c>
      <c r="B16" s="86">
        <v>12</v>
      </c>
      <c r="C16" s="7" t="s">
        <v>147</v>
      </c>
      <c r="D16" s="8">
        <v>2432326</v>
      </c>
      <c r="E16" s="9"/>
      <c r="F16" s="10">
        <f t="shared" si="4"/>
        <v>0</v>
      </c>
      <c r="G16" s="8">
        <v>2468218</v>
      </c>
      <c r="H16" s="9">
        <v>1712161</v>
      </c>
      <c r="I16" s="10">
        <f t="shared" si="1"/>
        <v>69.37</v>
      </c>
      <c r="J16" s="8">
        <f t="shared" si="2"/>
        <v>-35892</v>
      </c>
      <c r="K16" s="9">
        <f t="shared" si="2"/>
        <v>-1712161</v>
      </c>
      <c r="L16" s="11">
        <f t="shared" si="3"/>
        <v>-1.4541665282402121</v>
      </c>
      <c r="M16" s="87">
        <f t="shared" si="3"/>
        <v>-100</v>
      </c>
    </row>
    <row r="17" spans="1:22" customFormat="1" ht="18" thickBot="1">
      <c r="A17" s="1"/>
      <c r="B17" s="89"/>
      <c r="C17" s="90" t="s">
        <v>21</v>
      </c>
      <c r="D17" s="90">
        <f>SUM(D5:D16)</f>
        <v>27183589</v>
      </c>
      <c r="E17" s="90">
        <f>SUM(E5:E16)</f>
        <v>7721433</v>
      </c>
      <c r="F17" s="91">
        <f t="shared" si="0"/>
        <v>28.41</v>
      </c>
      <c r="G17" s="90">
        <f>SUM(G5:G16)</f>
        <v>28662529</v>
      </c>
      <c r="H17" s="90">
        <f>SUM(H5:H16)</f>
        <v>18157233</v>
      </c>
      <c r="I17" s="91">
        <f>ROUNDUP(+H17/G17*100,2)</f>
        <v>63.35</v>
      </c>
      <c r="J17" s="92">
        <f>SUM(J5:J16)</f>
        <v>-1478940</v>
      </c>
      <c r="K17" s="90">
        <f>SUM(K5:K16)</f>
        <v>-10435800</v>
      </c>
      <c r="L17" s="93">
        <f t="shared" si="3"/>
        <v>-5.1598377798414097</v>
      </c>
      <c r="M17" s="94">
        <f t="shared" si="3"/>
        <v>-57.474616314060626</v>
      </c>
    </row>
    <row r="18" spans="1:22" customFormat="1">
      <c r="A18" s="1"/>
      <c r="B18" s="13"/>
      <c r="C18" s="13"/>
      <c r="D18" s="13"/>
      <c r="E18" s="13"/>
      <c r="F18" s="14"/>
      <c r="G18" s="13"/>
      <c r="H18" s="13"/>
      <c r="I18" s="14"/>
      <c r="J18" s="15"/>
      <c r="K18" s="13"/>
      <c r="L18" s="16"/>
      <c r="M18" s="17"/>
    </row>
    <row r="19" spans="1:22" customFormat="1">
      <c r="A19" s="1"/>
      <c r="B19" s="1"/>
      <c r="C19" s="1"/>
      <c r="D19" s="1"/>
      <c r="E19" s="18"/>
      <c r="K19" s="18"/>
      <c r="L19" s="18"/>
    </row>
    <row r="20" spans="1:22" ht="18" thickBot="1">
      <c r="S20" s="19"/>
      <c r="U20" s="19"/>
      <c r="V20" s="19"/>
    </row>
    <row r="21" spans="1:22" ht="30" customHeight="1">
      <c r="B21" s="147" t="s">
        <v>22</v>
      </c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9"/>
    </row>
    <row r="22" spans="1:22">
      <c r="B22" s="139" t="s">
        <v>23</v>
      </c>
      <c r="C22" s="139" t="s">
        <v>24</v>
      </c>
      <c r="D22" s="139" t="s">
        <v>25</v>
      </c>
      <c r="E22" s="123" t="s">
        <v>193</v>
      </c>
      <c r="F22" s="123"/>
      <c r="G22" s="123"/>
      <c r="H22" s="123" t="s">
        <v>177</v>
      </c>
      <c r="I22" s="123"/>
      <c r="J22" s="123"/>
      <c r="K22" s="123" t="s">
        <v>26</v>
      </c>
      <c r="L22" s="123"/>
      <c r="M22" s="139" t="s">
        <v>27</v>
      </c>
    </row>
    <row r="23" spans="1:22" ht="27.75">
      <c r="B23" s="139"/>
      <c r="C23" s="139"/>
      <c r="D23" s="139"/>
      <c r="E23" s="51" t="s">
        <v>5</v>
      </c>
      <c r="F23" s="51" t="s">
        <v>6</v>
      </c>
      <c r="G23" s="51" t="s">
        <v>27</v>
      </c>
      <c r="H23" s="51" t="s">
        <v>5</v>
      </c>
      <c r="I23" s="51" t="s">
        <v>6</v>
      </c>
      <c r="J23" s="51" t="s">
        <v>27</v>
      </c>
      <c r="K23" s="51" t="s">
        <v>5</v>
      </c>
      <c r="L23" s="51" t="s">
        <v>6</v>
      </c>
      <c r="M23" s="139"/>
    </row>
    <row r="24" spans="1:22" ht="27.75">
      <c r="B24" s="45">
        <v>1</v>
      </c>
      <c r="C24" s="45">
        <v>15111</v>
      </c>
      <c r="D24" s="21" t="s">
        <v>28</v>
      </c>
      <c r="E24" s="101">
        <v>5466262</v>
      </c>
      <c r="F24" s="101">
        <v>2304125</v>
      </c>
      <c r="G24" s="44">
        <f>F24/E24*100</f>
        <v>42.151748306246574</v>
      </c>
      <c r="H24" s="101">
        <v>4165128</v>
      </c>
      <c r="I24" s="101">
        <v>2644405</v>
      </c>
      <c r="J24" s="44">
        <f>I24/H24*100</f>
        <v>63.489165278954204</v>
      </c>
      <c r="K24" s="45">
        <f>H24-E24</f>
        <v>-1301134</v>
      </c>
      <c r="L24" s="45">
        <f>I24-F24</f>
        <v>340280</v>
      </c>
      <c r="M24" s="44">
        <f>L24/F24*100</f>
        <v>14.76829599088591</v>
      </c>
    </row>
    <row r="25" spans="1:22">
      <c r="B25" s="49">
        <v>2</v>
      </c>
      <c r="C25" s="49">
        <v>33312</v>
      </c>
      <c r="D25" s="26" t="s">
        <v>29</v>
      </c>
      <c r="E25" s="101">
        <v>5277510</v>
      </c>
      <c r="F25" s="101">
        <v>3076635</v>
      </c>
      <c r="G25" s="44">
        <f t="shared" ref="G25:G35" si="5">F25/E25*100</f>
        <v>58.297094652591852</v>
      </c>
      <c r="H25" s="101">
        <v>4149002</v>
      </c>
      <c r="I25" s="101">
        <v>3080171</v>
      </c>
      <c r="J25" s="44">
        <f t="shared" ref="J25:J35" si="6">I25/H25*100</f>
        <v>74.238841051414298</v>
      </c>
      <c r="K25" s="45">
        <f t="shared" ref="K25:L40" si="7">H25-E25</f>
        <v>-1128508</v>
      </c>
      <c r="L25" s="45">
        <f t="shared" si="7"/>
        <v>3536</v>
      </c>
      <c r="M25" s="44">
        <f t="shared" ref="M25:M36" si="8">L25/F25*100</f>
        <v>0.11493076039244174</v>
      </c>
    </row>
    <row r="26" spans="1:22">
      <c r="B26" s="45">
        <v>3</v>
      </c>
      <c r="C26" s="45">
        <v>11422</v>
      </c>
      <c r="D26" s="21" t="s">
        <v>30</v>
      </c>
      <c r="E26" s="101">
        <v>482127</v>
      </c>
      <c r="F26" s="101">
        <v>302080</v>
      </c>
      <c r="G26" s="44">
        <f t="shared" si="5"/>
        <v>62.655690305666347</v>
      </c>
      <c r="H26" s="101">
        <v>337048</v>
      </c>
      <c r="I26" s="101">
        <v>305461</v>
      </c>
      <c r="J26" s="44">
        <f t="shared" si="6"/>
        <v>90.628337803517596</v>
      </c>
      <c r="K26" s="45">
        <f t="shared" si="7"/>
        <v>-145079</v>
      </c>
      <c r="L26" s="45">
        <f t="shared" si="7"/>
        <v>3381</v>
      </c>
      <c r="M26" s="44">
        <f t="shared" si="8"/>
        <v>1.119239936440678</v>
      </c>
    </row>
    <row r="27" spans="1:22">
      <c r="B27" s="49">
        <v>4</v>
      </c>
      <c r="C27" s="49">
        <v>11424</v>
      </c>
      <c r="D27" s="26" t="s">
        <v>31</v>
      </c>
      <c r="E27" s="101">
        <v>289</v>
      </c>
      <c r="F27" s="101">
        <v>0</v>
      </c>
      <c r="G27" s="44">
        <f t="shared" si="5"/>
        <v>0</v>
      </c>
      <c r="H27" s="101">
        <v>0</v>
      </c>
      <c r="I27" s="101">
        <v>0</v>
      </c>
      <c r="J27" s="44">
        <v>0</v>
      </c>
      <c r="K27" s="45">
        <f t="shared" si="7"/>
        <v>-289</v>
      </c>
      <c r="L27" s="45">
        <f t="shared" si="7"/>
        <v>0</v>
      </c>
      <c r="M27" s="44">
        <v>0</v>
      </c>
    </row>
    <row r="28" spans="1:22">
      <c r="B28" s="45">
        <v>5</v>
      </c>
      <c r="C28" s="45">
        <v>11521</v>
      </c>
      <c r="D28" s="21" t="s">
        <v>32</v>
      </c>
      <c r="E28" s="101">
        <v>43195</v>
      </c>
      <c r="F28" s="101">
        <v>3059</v>
      </c>
      <c r="G28" s="44">
        <f t="shared" si="5"/>
        <v>7.0818381757147817</v>
      </c>
      <c r="H28" s="101">
        <v>8260</v>
      </c>
      <c r="I28" s="101">
        <v>4869</v>
      </c>
      <c r="J28" s="44">
        <f t="shared" si="6"/>
        <v>58.946731234866824</v>
      </c>
      <c r="K28" s="45">
        <f t="shared" si="7"/>
        <v>-34935</v>
      </c>
      <c r="L28" s="45">
        <f t="shared" si="7"/>
        <v>1810</v>
      </c>
      <c r="M28" s="44">
        <f t="shared" si="8"/>
        <v>59.169663288656423</v>
      </c>
    </row>
    <row r="29" spans="1:22">
      <c r="B29" s="49">
        <v>6</v>
      </c>
      <c r="C29" s="49">
        <v>11561</v>
      </c>
      <c r="D29" s="26" t="s">
        <v>33</v>
      </c>
      <c r="E29" s="101">
        <v>903465</v>
      </c>
      <c r="F29" s="101">
        <v>499940</v>
      </c>
      <c r="G29" s="44">
        <f t="shared" si="5"/>
        <v>55.335845882242253</v>
      </c>
      <c r="H29" s="101">
        <v>730485</v>
      </c>
      <c r="I29" s="101">
        <v>437979</v>
      </c>
      <c r="J29" s="44">
        <f t="shared" si="6"/>
        <v>59.957288650690977</v>
      </c>
      <c r="K29" s="45">
        <f t="shared" si="7"/>
        <v>-172980</v>
      </c>
      <c r="L29" s="45">
        <f t="shared" si="7"/>
        <v>-61961</v>
      </c>
      <c r="M29" s="44">
        <f t="shared" si="8"/>
        <v>-12.393687242469097</v>
      </c>
    </row>
    <row r="30" spans="1:22" ht="27.75">
      <c r="B30" s="45">
        <v>7</v>
      </c>
      <c r="C30" s="52" t="s">
        <v>34</v>
      </c>
      <c r="D30" s="21" t="s">
        <v>35</v>
      </c>
      <c r="E30" s="101">
        <v>84509</v>
      </c>
      <c r="F30" s="101">
        <v>7936</v>
      </c>
      <c r="G30" s="44">
        <f t="shared" si="5"/>
        <v>9.3907157817510569</v>
      </c>
      <c r="H30" s="101">
        <v>28699</v>
      </c>
      <c r="I30" s="101">
        <v>8202</v>
      </c>
      <c r="J30" s="44">
        <f t="shared" si="6"/>
        <v>28.579393010209415</v>
      </c>
      <c r="K30" s="45">
        <f t="shared" si="7"/>
        <v>-55810</v>
      </c>
      <c r="L30" s="45">
        <f t="shared" si="7"/>
        <v>266</v>
      </c>
      <c r="M30" s="44">
        <f t="shared" si="8"/>
        <v>3.351814516129032</v>
      </c>
    </row>
    <row r="31" spans="1:22">
      <c r="B31" s="49">
        <v>8</v>
      </c>
      <c r="C31" s="49">
        <v>11455</v>
      </c>
      <c r="D31" s="26" t="s">
        <v>36</v>
      </c>
      <c r="E31" s="101">
        <v>1273278</v>
      </c>
      <c r="F31" s="101">
        <v>644040</v>
      </c>
      <c r="G31" s="44">
        <f t="shared" si="5"/>
        <v>50.581255625244445</v>
      </c>
      <c r="H31" s="101">
        <v>982593</v>
      </c>
      <c r="I31" s="101">
        <v>740080</v>
      </c>
      <c r="J31" s="44">
        <f t="shared" si="6"/>
        <v>75.319079211840517</v>
      </c>
      <c r="K31" s="45">
        <f t="shared" si="7"/>
        <v>-290685</v>
      </c>
      <c r="L31" s="45">
        <f t="shared" si="7"/>
        <v>96040</v>
      </c>
      <c r="M31" s="44">
        <f t="shared" si="8"/>
        <v>14.912117259797528</v>
      </c>
    </row>
    <row r="32" spans="1:22" ht="27.75">
      <c r="B32" s="45">
        <v>9</v>
      </c>
      <c r="C32" s="45">
        <v>11454</v>
      </c>
      <c r="D32" s="21" t="s">
        <v>37</v>
      </c>
      <c r="E32" s="101">
        <v>6174</v>
      </c>
      <c r="F32" s="101">
        <v>6830</v>
      </c>
      <c r="G32" s="44">
        <f t="shared" si="5"/>
        <v>110.62520246193716</v>
      </c>
      <c r="H32" s="101">
        <v>13292</v>
      </c>
      <c r="I32" s="101">
        <v>11771</v>
      </c>
      <c r="J32" s="44">
        <f t="shared" si="6"/>
        <v>88.557026783027382</v>
      </c>
      <c r="K32" s="45">
        <f t="shared" si="7"/>
        <v>7118</v>
      </c>
      <c r="L32" s="45">
        <f t="shared" si="7"/>
        <v>4941</v>
      </c>
      <c r="M32" s="44">
        <f t="shared" si="8"/>
        <v>72.342606149341137</v>
      </c>
    </row>
    <row r="33" spans="2:16" ht="27.75">
      <c r="B33" s="49">
        <v>10</v>
      </c>
      <c r="C33" s="49">
        <v>11562</v>
      </c>
      <c r="D33" s="26" t="s">
        <v>38</v>
      </c>
      <c r="E33" s="101">
        <v>0</v>
      </c>
      <c r="F33" s="101">
        <v>0</v>
      </c>
      <c r="G33" s="44">
        <v>0</v>
      </c>
      <c r="H33" s="101">
        <v>0</v>
      </c>
      <c r="I33" s="101">
        <v>0</v>
      </c>
      <c r="J33" s="44">
        <v>0</v>
      </c>
      <c r="K33" s="45">
        <f t="shared" si="7"/>
        <v>0</v>
      </c>
      <c r="L33" s="45">
        <f t="shared" si="7"/>
        <v>0</v>
      </c>
      <c r="M33" s="44">
        <v>0</v>
      </c>
    </row>
    <row r="34" spans="2:16">
      <c r="B34" s="45">
        <v>11</v>
      </c>
      <c r="C34" s="45">
        <v>11522</v>
      </c>
      <c r="D34" s="21" t="s">
        <v>39</v>
      </c>
      <c r="E34" s="101">
        <v>0</v>
      </c>
      <c r="F34" s="101">
        <v>35</v>
      </c>
      <c r="G34" s="44">
        <v>100</v>
      </c>
      <c r="H34" s="101">
        <v>0</v>
      </c>
      <c r="I34" s="101">
        <v>1661</v>
      </c>
      <c r="J34" s="44">
        <v>0</v>
      </c>
      <c r="K34" s="45">
        <f t="shared" si="7"/>
        <v>0</v>
      </c>
      <c r="L34" s="45">
        <f t="shared" si="7"/>
        <v>1626</v>
      </c>
      <c r="M34" s="44">
        <f t="shared" si="8"/>
        <v>4645.7142857142853</v>
      </c>
    </row>
    <row r="35" spans="2:16" ht="27.75">
      <c r="B35" s="49">
        <v>12</v>
      </c>
      <c r="C35" s="49">
        <v>11453</v>
      </c>
      <c r="D35" s="26" t="s">
        <v>40</v>
      </c>
      <c r="E35" s="101">
        <v>422039</v>
      </c>
      <c r="F35" s="101">
        <v>159264</v>
      </c>
      <c r="G35" s="44">
        <f t="shared" si="5"/>
        <v>37.736796836311335</v>
      </c>
      <c r="H35" s="101">
        <v>316779</v>
      </c>
      <c r="I35" s="101">
        <v>193368</v>
      </c>
      <c r="J35" s="44">
        <f t="shared" si="6"/>
        <v>61.041925127612629</v>
      </c>
      <c r="K35" s="45">
        <f t="shared" si="7"/>
        <v>-105260</v>
      </c>
      <c r="L35" s="45">
        <f t="shared" si="7"/>
        <v>34104</v>
      </c>
      <c r="M35" s="44">
        <f t="shared" si="8"/>
        <v>21.413502109704641</v>
      </c>
    </row>
    <row r="36" spans="2:16" ht="27.75">
      <c r="B36" s="45">
        <v>13</v>
      </c>
      <c r="C36" s="45">
        <v>11123</v>
      </c>
      <c r="D36" s="21" t="s">
        <v>41</v>
      </c>
      <c r="E36" s="101">
        <v>0</v>
      </c>
      <c r="F36" s="101">
        <v>73432</v>
      </c>
      <c r="G36" s="44">
        <v>100</v>
      </c>
      <c r="H36" s="101">
        <v>0</v>
      </c>
      <c r="I36" s="101">
        <v>212599</v>
      </c>
      <c r="J36" s="44">
        <v>0</v>
      </c>
      <c r="K36" s="45">
        <f t="shared" si="7"/>
        <v>0</v>
      </c>
      <c r="L36" s="45">
        <f t="shared" si="7"/>
        <v>139167</v>
      </c>
      <c r="M36" s="44">
        <f t="shared" si="8"/>
        <v>189.51819370301777</v>
      </c>
    </row>
    <row r="37" spans="2:16" ht="27.75">
      <c r="B37" s="49">
        <v>14</v>
      </c>
      <c r="C37" s="49">
        <v>15111</v>
      </c>
      <c r="D37" s="26" t="s">
        <v>42</v>
      </c>
      <c r="E37" s="101">
        <v>0</v>
      </c>
      <c r="F37" s="101">
        <v>45</v>
      </c>
      <c r="G37" s="44">
        <v>100</v>
      </c>
      <c r="H37" s="101">
        <v>0</v>
      </c>
      <c r="I37" s="101">
        <v>78</v>
      </c>
      <c r="J37" s="44">
        <v>0</v>
      </c>
      <c r="K37" s="45">
        <f t="shared" si="7"/>
        <v>0</v>
      </c>
      <c r="L37" s="45">
        <f t="shared" si="7"/>
        <v>33</v>
      </c>
      <c r="M37" s="44">
        <v>0</v>
      </c>
    </row>
    <row r="38" spans="2:16">
      <c r="B38" s="45">
        <v>15</v>
      </c>
      <c r="C38" s="45">
        <v>11515</v>
      </c>
      <c r="D38" s="21" t="s">
        <v>146</v>
      </c>
      <c r="E38" s="101">
        <v>0</v>
      </c>
      <c r="F38" s="101">
        <v>0</v>
      </c>
      <c r="G38" s="44">
        <v>100</v>
      </c>
      <c r="H38" s="101">
        <v>0</v>
      </c>
      <c r="I38" s="101">
        <v>80767</v>
      </c>
      <c r="J38" s="44">
        <v>0</v>
      </c>
      <c r="K38" s="45">
        <f t="shared" si="7"/>
        <v>0</v>
      </c>
      <c r="L38" s="45">
        <f t="shared" si="7"/>
        <v>80767</v>
      </c>
      <c r="M38" s="44">
        <v>0</v>
      </c>
    </row>
    <row r="39" spans="2:16" ht="27.75">
      <c r="B39" s="49">
        <v>16</v>
      </c>
      <c r="C39" s="49">
        <v>14229</v>
      </c>
      <c r="D39" s="26" t="s">
        <v>43</v>
      </c>
      <c r="E39" s="101">
        <v>0</v>
      </c>
      <c r="F39" s="101">
        <v>87</v>
      </c>
      <c r="G39" s="44">
        <v>100</v>
      </c>
      <c r="H39" s="101">
        <v>0</v>
      </c>
      <c r="I39" s="101">
        <v>23</v>
      </c>
      <c r="J39" s="44">
        <v>0</v>
      </c>
      <c r="K39" s="45">
        <f t="shared" si="7"/>
        <v>0</v>
      </c>
      <c r="L39" s="45">
        <f t="shared" si="7"/>
        <v>-64</v>
      </c>
      <c r="M39" s="44">
        <v>0</v>
      </c>
    </row>
    <row r="40" spans="2:16" ht="27.75">
      <c r="B40" s="45">
        <v>17</v>
      </c>
      <c r="C40" s="45">
        <v>14212</v>
      </c>
      <c r="D40" s="21" t="s">
        <v>44</v>
      </c>
      <c r="E40" s="101">
        <v>0</v>
      </c>
      <c r="F40" s="101">
        <v>56</v>
      </c>
      <c r="G40" s="44">
        <v>100</v>
      </c>
      <c r="H40" s="101">
        <v>0</v>
      </c>
      <c r="I40" s="101">
        <v>0</v>
      </c>
      <c r="J40" s="44">
        <v>0</v>
      </c>
      <c r="K40" s="45">
        <f t="shared" si="7"/>
        <v>0</v>
      </c>
      <c r="L40" s="45">
        <f t="shared" si="7"/>
        <v>-56</v>
      </c>
      <c r="M40" s="44">
        <v>0</v>
      </c>
    </row>
    <row r="41" spans="2:16" ht="28.5" thickBot="1">
      <c r="B41" s="105"/>
      <c r="C41" s="106"/>
      <c r="D41" s="106" t="s">
        <v>21</v>
      </c>
      <c r="E41" s="107">
        <f>SUM(E24:E40)</f>
        <v>13958848</v>
      </c>
      <c r="F41" s="107">
        <f>SUM(F24:F40)</f>
        <v>7077564</v>
      </c>
      <c r="G41" s="108">
        <f>F41/E41*100</f>
        <v>50.703066614093082</v>
      </c>
      <c r="H41" s="107">
        <f>SUM(H24:H40)</f>
        <v>10731286</v>
      </c>
      <c r="I41" s="107">
        <f>SUM(I24:I40)</f>
        <v>7721434</v>
      </c>
      <c r="J41" s="108">
        <f>I41/H41*100</f>
        <v>71.952550700820012</v>
      </c>
      <c r="K41" s="107">
        <f>H41-E41</f>
        <v>-3227562</v>
      </c>
      <c r="L41" s="107">
        <f>I41-F41</f>
        <v>643870</v>
      </c>
      <c r="M41" s="109">
        <f>L41/F41*100</f>
        <v>9.0973391409812763</v>
      </c>
    </row>
    <row r="43" spans="2:16">
      <c r="G43" s="20"/>
    </row>
    <row r="44" spans="2:16" ht="21.75" thickBot="1">
      <c r="B44" s="133" t="s">
        <v>143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5"/>
    </row>
    <row r="45" spans="2:16">
      <c r="B45" s="136" t="s">
        <v>45</v>
      </c>
      <c r="C45" s="138" t="s">
        <v>46</v>
      </c>
      <c r="D45" s="131" t="s">
        <v>47</v>
      </c>
      <c r="E45" s="126" t="s">
        <v>183</v>
      </c>
      <c r="F45" s="126"/>
      <c r="G45" s="126"/>
      <c r="H45" s="126" t="s">
        <v>184</v>
      </c>
      <c r="I45" s="126"/>
      <c r="J45" s="126"/>
      <c r="K45" s="126" t="s">
        <v>48</v>
      </c>
      <c r="L45" s="126"/>
      <c r="M45" s="126"/>
      <c r="N45" s="138" t="s">
        <v>49</v>
      </c>
      <c r="O45" s="138"/>
      <c r="P45" s="140"/>
    </row>
    <row r="46" spans="2:16">
      <c r="B46" s="137"/>
      <c r="C46" s="139"/>
      <c r="D46" s="132"/>
      <c r="E46" s="51" t="s">
        <v>50</v>
      </c>
      <c r="F46" s="51" t="s">
        <v>51</v>
      </c>
      <c r="G46" s="51" t="s">
        <v>52</v>
      </c>
      <c r="H46" s="51" t="s">
        <v>50</v>
      </c>
      <c r="I46" s="51" t="s">
        <v>51</v>
      </c>
      <c r="J46" s="51" t="s">
        <v>52</v>
      </c>
      <c r="K46" s="51" t="s">
        <v>50</v>
      </c>
      <c r="L46" s="51" t="s">
        <v>53</v>
      </c>
      <c r="M46" s="51" t="s">
        <v>54</v>
      </c>
      <c r="N46" s="51" t="s">
        <v>50</v>
      </c>
      <c r="O46" s="51" t="s">
        <v>53</v>
      </c>
      <c r="P46" s="79" t="s">
        <v>54</v>
      </c>
    </row>
    <row r="47" spans="2:16">
      <c r="B47" s="67">
        <v>1</v>
      </c>
      <c r="C47" s="41" t="s">
        <v>55</v>
      </c>
      <c r="D47" s="41" t="s">
        <v>194</v>
      </c>
      <c r="E47" s="23">
        <v>45312</v>
      </c>
      <c r="F47" s="23">
        <v>5151072</v>
      </c>
      <c r="G47" s="23">
        <v>1898566</v>
      </c>
      <c r="H47" s="23">
        <v>51332</v>
      </c>
      <c r="I47" s="23">
        <v>4756343</v>
      </c>
      <c r="J47" s="23">
        <v>2068523</v>
      </c>
      <c r="K47" s="23">
        <f>H47-E47</f>
        <v>6020</v>
      </c>
      <c r="L47" s="22">
        <f>I47-F47</f>
        <v>-394729</v>
      </c>
      <c r="M47" s="22">
        <f>J47-G47</f>
        <v>169957</v>
      </c>
      <c r="N47" s="24">
        <f>K47/E47*100</f>
        <v>13.28566384180791</v>
      </c>
      <c r="O47" s="24">
        <f>L47/F47*100</f>
        <v>-7.6630456728230545</v>
      </c>
      <c r="P47" s="73">
        <f>M47/G47*100</f>
        <v>8.9518615628848295</v>
      </c>
    </row>
    <row r="48" spans="2:16">
      <c r="B48" s="68">
        <v>2</v>
      </c>
      <c r="C48" s="41" t="s">
        <v>59</v>
      </c>
      <c r="D48" s="41" t="s">
        <v>58</v>
      </c>
      <c r="E48" s="23">
        <v>14878372</v>
      </c>
      <c r="F48" s="23">
        <v>1825165</v>
      </c>
      <c r="G48" s="23">
        <v>208852</v>
      </c>
      <c r="H48" s="23">
        <v>24635126</v>
      </c>
      <c r="I48" s="23">
        <v>2336275</v>
      </c>
      <c r="J48" s="23">
        <v>270387</v>
      </c>
      <c r="K48" s="23">
        <f t="shared" ref="K48:M48" si="9">H48-E48</f>
        <v>9756754</v>
      </c>
      <c r="L48" s="22">
        <f t="shared" si="9"/>
        <v>511110</v>
      </c>
      <c r="M48" s="22">
        <f t="shared" si="9"/>
        <v>61535</v>
      </c>
      <c r="N48" s="24">
        <f t="shared" ref="N48:P48" si="10">K48/E48*100</f>
        <v>65.576757994759106</v>
      </c>
      <c r="O48" s="24">
        <f t="shared" si="10"/>
        <v>28.003495574372728</v>
      </c>
      <c r="P48" s="73">
        <f t="shared" si="10"/>
        <v>29.463447800356235</v>
      </c>
    </row>
    <row r="49" spans="2:16">
      <c r="B49" s="67">
        <v>3</v>
      </c>
      <c r="C49" s="41" t="s">
        <v>57</v>
      </c>
      <c r="D49" s="41" t="s">
        <v>58</v>
      </c>
      <c r="E49" s="23">
        <v>18827870</v>
      </c>
      <c r="F49" s="23">
        <v>1738661</v>
      </c>
      <c r="G49" s="23">
        <v>324323</v>
      </c>
      <c r="H49" s="23">
        <v>19934370</v>
      </c>
      <c r="I49" s="23">
        <v>2147876</v>
      </c>
      <c r="J49" s="23">
        <v>402328</v>
      </c>
      <c r="K49" s="23">
        <f t="shared" ref="K49:K96" si="11">H49-E49</f>
        <v>1106500</v>
      </c>
      <c r="L49" s="22">
        <f t="shared" ref="L49:L96" si="12">I49-F49</f>
        <v>409215</v>
      </c>
      <c r="M49" s="22">
        <f t="shared" ref="M49:M96" si="13">J49-G49</f>
        <v>78005</v>
      </c>
      <c r="N49" s="24">
        <f t="shared" ref="N49:N96" si="14">K49/E49*100</f>
        <v>5.8769260675796042</v>
      </c>
      <c r="O49" s="24">
        <f t="shared" ref="O49:O96" si="15">L49/F49*100</f>
        <v>23.53621551297234</v>
      </c>
      <c r="P49" s="73">
        <f t="shared" ref="P49:P96" si="16">M49/G49*100</f>
        <v>24.0516398775295</v>
      </c>
    </row>
    <row r="50" spans="2:16">
      <c r="B50" s="68">
        <v>4</v>
      </c>
      <c r="C50" s="41" t="s">
        <v>56</v>
      </c>
      <c r="D50" s="41" t="s">
        <v>194</v>
      </c>
      <c r="E50" s="23">
        <v>20092</v>
      </c>
      <c r="F50" s="23">
        <v>2038095</v>
      </c>
      <c r="G50" s="23">
        <v>1155004</v>
      </c>
      <c r="H50" s="23">
        <v>22676</v>
      </c>
      <c r="I50" s="23">
        <v>1967285</v>
      </c>
      <c r="J50" s="23">
        <v>1285894</v>
      </c>
      <c r="K50" s="23">
        <f t="shared" si="11"/>
        <v>2584</v>
      </c>
      <c r="L50" s="22">
        <f t="shared" si="12"/>
        <v>-70810</v>
      </c>
      <c r="M50" s="22">
        <f t="shared" si="13"/>
        <v>130890</v>
      </c>
      <c r="N50" s="24">
        <f t="shared" si="14"/>
        <v>12.860840135377263</v>
      </c>
      <c r="O50" s="24">
        <f t="shared" si="15"/>
        <v>-3.4743228357853781</v>
      </c>
      <c r="P50" s="73">
        <f t="shared" si="16"/>
        <v>11.332428285962646</v>
      </c>
    </row>
    <row r="51" spans="2:16">
      <c r="B51" s="67">
        <v>5</v>
      </c>
      <c r="C51" s="41" t="s">
        <v>195</v>
      </c>
      <c r="D51" s="41" t="s">
        <v>58</v>
      </c>
      <c r="E51" s="23">
        <v>22393770</v>
      </c>
      <c r="F51" s="23">
        <v>1183032</v>
      </c>
      <c r="G51" s="23">
        <v>167216</v>
      </c>
      <c r="H51" s="23">
        <v>25823460</v>
      </c>
      <c r="I51" s="23">
        <v>1235403</v>
      </c>
      <c r="J51" s="23">
        <v>195795</v>
      </c>
      <c r="K51" s="23">
        <f t="shared" si="11"/>
        <v>3429690</v>
      </c>
      <c r="L51" s="22">
        <f t="shared" si="12"/>
        <v>52371</v>
      </c>
      <c r="M51" s="22">
        <f t="shared" si="13"/>
        <v>28579</v>
      </c>
      <c r="N51" s="24">
        <f t="shared" si="14"/>
        <v>15.315375660284088</v>
      </c>
      <c r="O51" s="24">
        <f t="shared" si="15"/>
        <v>4.4268455967378735</v>
      </c>
      <c r="P51" s="73">
        <f t="shared" si="16"/>
        <v>17.091067840398047</v>
      </c>
    </row>
    <row r="52" spans="2:16">
      <c r="B52" s="68">
        <v>6</v>
      </c>
      <c r="C52" s="41" t="s">
        <v>61</v>
      </c>
      <c r="D52" s="41" t="s">
        <v>58</v>
      </c>
      <c r="E52" s="23">
        <v>22686970</v>
      </c>
      <c r="F52" s="23">
        <v>836682</v>
      </c>
      <c r="G52" s="23">
        <v>42052</v>
      </c>
      <c r="H52" s="23">
        <v>24114419</v>
      </c>
      <c r="I52" s="23">
        <v>1060303</v>
      </c>
      <c r="J52" s="23">
        <v>80625</v>
      </c>
      <c r="K52" s="23">
        <f t="shared" si="11"/>
        <v>1427449</v>
      </c>
      <c r="L52" s="22">
        <f t="shared" si="12"/>
        <v>223621</v>
      </c>
      <c r="M52" s="22">
        <f t="shared" si="13"/>
        <v>38573</v>
      </c>
      <c r="N52" s="42">
        <f t="shared" si="14"/>
        <v>6.2919332110017336</v>
      </c>
      <c r="O52" s="42">
        <f t="shared" si="15"/>
        <v>26.727119742028631</v>
      </c>
      <c r="P52" s="74">
        <f t="shared" si="16"/>
        <v>91.726909540568826</v>
      </c>
    </row>
    <row r="53" spans="2:16">
      <c r="B53" s="67">
        <v>7</v>
      </c>
      <c r="C53" s="41" t="s">
        <v>196</v>
      </c>
      <c r="D53" s="41" t="s">
        <v>58</v>
      </c>
      <c r="E53" s="23">
        <v>7129538</v>
      </c>
      <c r="F53" s="23">
        <v>566917</v>
      </c>
      <c r="G53" s="23">
        <v>140663</v>
      </c>
      <c r="H53" s="23">
        <v>11820910</v>
      </c>
      <c r="I53" s="23">
        <v>861766</v>
      </c>
      <c r="J53" s="23">
        <v>221208</v>
      </c>
      <c r="K53" s="23">
        <f t="shared" si="11"/>
        <v>4691372</v>
      </c>
      <c r="L53" s="22">
        <f t="shared" si="12"/>
        <v>294849</v>
      </c>
      <c r="M53" s="22">
        <f t="shared" si="13"/>
        <v>80545</v>
      </c>
      <c r="N53" s="24">
        <f t="shared" si="14"/>
        <v>65.801907500878741</v>
      </c>
      <c r="O53" s="24">
        <f t="shared" si="15"/>
        <v>52.009200641363726</v>
      </c>
      <c r="P53" s="73">
        <f t="shared" si="16"/>
        <v>57.260971257544625</v>
      </c>
    </row>
    <row r="54" spans="2:16">
      <c r="B54" s="68">
        <v>8</v>
      </c>
      <c r="C54" s="41" t="s">
        <v>60</v>
      </c>
      <c r="D54" s="41" t="s">
        <v>58</v>
      </c>
      <c r="E54" s="23">
        <v>14737935</v>
      </c>
      <c r="F54" s="23">
        <v>1200546</v>
      </c>
      <c r="G54" s="23">
        <v>108193</v>
      </c>
      <c r="H54" s="23">
        <v>11806480</v>
      </c>
      <c r="I54" s="23">
        <v>803417</v>
      </c>
      <c r="J54" s="23">
        <v>72799</v>
      </c>
      <c r="K54" s="23">
        <f t="shared" si="11"/>
        <v>-2931455</v>
      </c>
      <c r="L54" s="22">
        <f t="shared" si="12"/>
        <v>-397129</v>
      </c>
      <c r="M54" s="22">
        <f t="shared" si="13"/>
        <v>-35394</v>
      </c>
      <c r="N54" s="24">
        <f t="shared" si="14"/>
        <v>-19.890540974702358</v>
      </c>
      <c r="O54" s="24">
        <f t="shared" si="15"/>
        <v>-33.079032373603347</v>
      </c>
      <c r="P54" s="73">
        <f t="shared" si="16"/>
        <v>-32.713761518767384</v>
      </c>
    </row>
    <row r="55" spans="2:16">
      <c r="B55" s="67">
        <v>9</v>
      </c>
      <c r="C55" s="41" t="s">
        <v>117</v>
      </c>
      <c r="D55" s="41" t="s">
        <v>58</v>
      </c>
      <c r="E55" s="23">
        <v>648546.21022579854</v>
      </c>
      <c r="F55" s="23">
        <v>93660</v>
      </c>
      <c r="G55" s="23">
        <v>17975</v>
      </c>
      <c r="H55" s="23">
        <v>3865481.74117612</v>
      </c>
      <c r="I55" s="23">
        <v>652091</v>
      </c>
      <c r="J55" s="23">
        <v>23225</v>
      </c>
      <c r="K55" s="23">
        <f t="shared" si="11"/>
        <v>3216935.5309503214</v>
      </c>
      <c r="L55" s="22">
        <f t="shared" si="12"/>
        <v>558431</v>
      </c>
      <c r="M55" s="22">
        <f t="shared" si="13"/>
        <v>5250</v>
      </c>
      <c r="N55" s="24">
        <v>100</v>
      </c>
      <c r="O55" s="24">
        <v>100</v>
      </c>
      <c r="P55" s="73">
        <v>100</v>
      </c>
    </row>
    <row r="56" spans="2:16">
      <c r="B56" s="68">
        <v>10</v>
      </c>
      <c r="C56" s="41" t="s">
        <v>97</v>
      </c>
      <c r="D56" s="41" t="s">
        <v>58</v>
      </c>
      <c r="E56" s="23">
        <v>5030252</v>
      </c>
      <c r="F56" s="23">
        <v>614764</v>
      </c>
      <c r="G56" s="23">
        <v>60774</v>
      </c>
      <c r="H56" s="23">
        <v>5666757.5</v>
      </c>
      <c r="I56" s="23">
        <v>644060</v>
      </c>
      <c r="J56" s="23">
        <v>120204</v>
      </c>
      <c r="K56" s="23">
        <f t="shared" si="11"/>
        <v>636505.5</v>
      </c>
      <c r="L56" s="22">
        <f t="shared" si="12"/>
        <v>29296</v>
      </c>
      <c r="M56" s="22">
        <f t="shared" si="13"/>
        <v>59430</v>
      </c>
      <c r="N56" s="24">
        <f t="shared" si="14"/>
        <v>12.653550955300052</v>
      </c>
      <c r="O56" s="24">
        <f t="shared" si="15"/>
        <v>4.7654059118621133</v>
      </c>
      <c r="P56" s="73">
        <f t="shared" si="16"/>
        <v>97.788527988942647</v>
      </c>
    </row>
    <row r="57" spans="2:16">
      <c r="B57" s="67">
        <v>11</v>
      </c>
      <c r="C57" s="41" t="s">
        <v>62</v>
      </c>
      <c r="D57" s="41" t="s">
        <v>58</v>
      </c>
      <c r="E57" s="23">
        <v>32038030</v>
      </c>
      <c r="F57" s="23">
        <v>796140</v>
      </c>
      <c r="G57" s="23">
        <v>197329</v>
      </c>
      <c r="H57" s="23">
        <v>21313228</v>
      </c>
      <c r="I57" s="23">
        <v>526744</v>
      </c>
      <c r="J57" s="23">
        <v>102219</v>
      </c>
      <c r="K57" s="23">
        <f t="shared" si="11"/>
        <v>-10724802</v>
      </c>
      <c r="L57" s="22">
        <f t="shared" si="12"/>
        <v>-269396</v>
      </c>
      <c r="M57" s="22">
        <f t="shared" si="13"/>
        <v>-95110</v>
      </c>
      <c r="N57" s="24">
        <f t="shared" si="14"/>
        <v>-33.475223039618854</v>
      </c>
      <c r="O57" s="24">
        <f t="shared" si="15"/>
        <v>-33.837767226869644</v>
      </c>
      <c r="P57" s="73">
        <f t="shared" si="16"/>
        <v>-48.1986935523922</v>
      </c>
    </row>
    <row r="58" spans="2:16">
      <c r="B58" s="68">
        <v>12</v>
      </c>
      <c r="C58" s="41" t="s">
        <v>103</v>
      </c>
      <c r="D58" s="41" t="s">
        <v>197</v>
      </c>
      <c r="E58" s="23">
        <v>94</v>
      </c>
      <c r="F58" s="23">
        <v>105998</v>
      </c>
      <c r="G58" s="23">
        <v>1104</v>
      </c>
      <c r="H58" s="23">
        <v>307</v>
      </c>
      <c r="I58" s="23">
        <v>411829</v>
      </c>
      <c r="J58" s="23">
        <v>4960</v>
      </c>
      <c r="K58" s="23">
        <f t="shared" si="11"/>
        <v>213</v>
      </c>
      <c r="L58" s="22">
        <f t="shared" si="12"/>
        <v>305831</v>
      </c>
      <c r="M58" s="22">
        <f t="shared" si="13"/>
        <v>3856</v>
      </c>
      <c r="N58" s="24">
        <v>100</v>
      </c>
      <c r="O58" s="24">
        <v>100</v>
      </c>
      <c r="P58" s="73">
        <v>100</v>
      </c>
    </row>
    <row r="59" spans="2:16">
      <c r="B59" s="67">
        <v>13</v>
      </c>
      <c r="C59" s="41" t="s">
        <v>102</v>
      </c>
      <c r="D59" s="41" t="s">
        <v>194</v>
      </c>
      <c r="E59" s="23">
        <v>2796</v>
      </c>
      <c r="F59" s="23">
        <v>311980</v>
      </c>
      <c r="G59" s="23">
        <v>47213</v>
      </c>
      <c r="H59" s="23">
        <v>4244.8</v>
      </c>
      <c r="I59" s="23">
        <v>390446</v>
      </c>
      <c r="J59" s="23">
        <v>60859</v>
      </c>
      <c r="K59" s="23">
        <f t="shared" si="11"/>
        <v>1448.8000000000002</v>
      </c>
      <c r="L59" s="22">
        <f t="shared" si="12"/>
        <v>78466</v>
      </c>
      <c r="M59" s="22">
        <f t="shared" si="13"/>
        <v>13646</v>
      </c>
      <c r="N59" s="24">
        <f t="shared" si="14"/>
        <v>51.816881258941351</v>
      </c>
      <c r="O59" s="24">
        <f t="shared" si="15"/>
        <v>25.150971216103596</v>
      </c>
      <c r="P59" s="73">
        <f t="shared" si="16"/>
        <v>28.903056361595326</v>
      </c>
    </row>
    <row r="60" spans="2:16">
      <c r="B60" s="68">
        <v>14</v>
      </c>
      <c r="C60" s="41" t="s">
        <v>158</v>
      </c>
      <c r="D60" s="41" t="s">
        <v>198</v>
      </c>
      <c r="E60" s="23">
        <v>2278924.1590000005</v>
      </c>
      <c r="F60" s="23">
        <v>576411</v>
      </c>
      <c r="G60" s="23">
        <v>8141</v>
      </c>
      <c r="H60" s="23">
        <v>1646330.02</v>
      </c>
      <c r="I60" s="23">
        <v>337860</v>
      </c>
      <c r="J60" s="23">
        <v>4340</v>
      </c>
      <c r="K60" s="23">
        <f t="shared" si="11"/>
        <v>-632594.13900000043</v>
      </c>
      <c r="L60" s="22">
        <f t="shared" si="12"/>
        <v>-238551</v>
      </c>
      <c r="M60" s="22">
        <f t="shared" si="13"/>
        <v>-3801</v>
      </c>
      <c r="N60" s="24">
        <f t="shared" si="14"/>
        <v>-27.758455080733569</v>
      </c>
      <c r="O60" s="24">
        <f t="shared" si="15"/>
        <v>-41.385573835336245</v>
      </c>
      <c r="P60" s="73">
        <f t="shared" si="16"/>
        <v>-46.689595872742906</v>
      </c>
    </row>
    <row r="61" spans="2:16">
      <c r="B61" s="67">
        <v>15</v>
      </c>
      <c r="C61" s="41" t="s">
        <v>98</v>
      </c>
      <c r="D61" s="41" t="s">
        <v>197</v>
      </c>
      <c r="E61" s="23">
        <v>7764</v>
      </c>
      <c r="F61" s="23">
        <v>715092</v>
      </c>
      <c r="G61" s="23">
        <v>12822</v>
      </c>
      <c r="H61" s="23">
        <v>3054</v>
      </c>
      <c r="I61" s="23">
        <v>336512</v>
      </c>
      <c r="J61" s="23">
        <v>12179</v>
      </c>
      <c r="K61" s="23">
        <f t="shared" si="11"/>
        <v>-4710</v>
      </c>
      <c r="L61" s="22">
        <f t="shared" si="12"/>
        <v>-378580</v>
      </c>
      <c r="M61" s="22">
        <f t="shared" si="13"/>
        <v>-643</v>
      </c>
      <c r="N61" s="24">
        <f t="shared" si="14"/>
        <v>-60.664605873261202</v>
      </c>
      <c r="O61" s="24">
        <f t="shared" si="15"/>
        <v>-52.941439702863413</v>
      </c>
      <c r="P61" s="73">
        <f t="shared" si="16"/>
        <v>-5.0148182810793944</v>
      </c>
    </row>
    <row r="62" spans="2:16">
      <c r="B62" s="68">
        <v>16</v>
      </c>
      <c r="C62" s="41" t="s">
        <v>104</v>
      </c>
      <c r="D62" s="41" t="s">
        <v>197</v>
      </c>
      <c r="E62" s="23">
        <v>1055045</v>
      </c>
      <c r="F62" s="23">
        <v>320310</v>
      </c>
      <c r="G62" s="23">
        <v>93305</v>
      </c>
      <c r="H62" s="23">
        <v>945198</v>
      </c>
      <c r="I62" s="23">
        <v>322857</v>
      </c>
      <c r="J62" s="23">
        <v>106809</v>
      </c>
      <c r="K62" s="23">
        <f t="shared" si="11"/>
        <v>-109847</v>
      </c>
      <c r="L62" s="22">
        <f t="shared" si="12"/>
        <v>2547</v>
      </c>
      <c r="M62" s="22">
        <f t="shared" si="13"/>
        <v>13504</v>
      </c>
      <c r="N62" s="24">
        <f t="shared" si="14"/>
        <v>-10.411593818273154</v>
      </c>
      <c r="O62" s="24">
        <f t="shared" si="15"/>
        <v>0.79516718179263834</v>
      </c>
      <c r="P62" s="73">
        <f t="shared" si="16"/>
        <v>14.47296500723434</v>
      </c>
    </row>
    <row r="63" spans="2:16">
      <c r="B63" s="67">
        <v>17</v>
      </c>
      <c r="C63" s="41" t="s">
        <v>150</v>
      </c>
      <c r="D63" s="41" t="s">
        <v>58</v>
      </c>
      <c r="E63" s="23">
        <v>0</v>
      </c>
      <c r="F63" s="23">
        <v>0</v>
      </c>
      <c r="G63" s="23">
        <v>0</v>
      </c>
      <c r="H63" s="23">
        <v>601062</v>
      </c>
      <c r="I63" s="23">
        <v>306087</v>
      </c>
      <c r="J63" s="23">
        <v>3099</v>
      </c>
      <c r="K63" s="23">
        <f t="shared" si="11"/>
        <v>601062</v>
      </c>
      <c r="L63" s="22">
        <f t="shared" si="12"/>
        <v>306087</v>
      </c>
      <c r="M63" s="22">
        <f t="shared" si="13"/>
        <v>3099</v>
      </c>
      <c r="N63" s="24" t="e">
        <f t="shared" si="14"/>
        <v>#DIV/0!</v>
      </c>
      <c r="O63" s="24" t="e">
        <f t="shared" si="15"/>
        <v>#DIV/0!</v>
      </c>
      <c r="P63" s="73" t="e">
        <f t="shared" si="16"/>
        <v>#DIV/0!</v>
      </c>
    </row>
    <row r="64" spans="2:16">
      <c r="B64" s="68">
        <v>18</v>
      </c>
      <c r="C64" s="41" t="s">
        <v>99</v>
      </c>
      <c r="D64" s="41" t="s">
        <v>58</v>
      </c>
      <c r="E64" s="23">
        <v>3898845</v>
      </c>
      <c r="F64" s="23">
        <v>363634</v>
      </c>
      <c r="G64" s="23">
        <v>69860</v>
      </c>
      <c r="H64" s="23">
        <v>2767674</v>
      </c>
      <c r="I64" s="23">
        <v>298035</v>
      </c>
      <c r="J64" s="23">
        <v>57616</v>
      </c>
      <c r="K64" s="23">
        <f t="shared" si="11"/>
        <v>-1131171</v>
      </c>
      <c r="L64" s="22">
        <f t="shared" si="12"/>
        <v>-65599</v>
      </c>
      <c r="M64" s="22">
        <f t="shared" si="13"/>
        <v>-12244</v>
      </c>
      <c r="N64" s="24">
        <f t="shared" si="14"/>
        <v>-29.012976920087873</v>
      </c>
      <c r="O64" s="24">
        <f t="shared" si="15"/>
        <v>-18.039842258974684</v>
      </c>
      <c r="P64" s="73">
        <f t="shared" si="16"/>
        <v>-17.526481534497567</v>
      </c>
    </row>
    <row r="65" spans="2:16">
      <c r="B65" s="67">
        <v>19</v>
      </c>
      <c r="C65" s="41" t="s">
        <v>100</v>
      </c>
      <c r="D65" s="41" t="s">
        <v>58</v>
      </c>
      <c r="E65" s="23">
        <v>1943707</v>
      </c>
      <c r="F65" s="23">
        <v>299195</v>
      </c>
      <c r="G65" s="23">
        <v>60902</v>
      </c>
      <c r="H65" s="23">
        <v>1800160</v>
      </c>
      <c r="I65" s="23">
        <v>267340</v>
      </c>
      <c r="J65" s="23">
        <v>53311</v>
      </c>
      <c r="K65" s="23">
        <f t="shared" si="11"/>
        <v>-143547</v>
      </c>
      <c r="L65" s="22">
        <f t="shared" si="12"/>
        <v>-31855</v>
      </c>
      <c r="M65" s="22">
        <f t="shared" si="13"/>
        <v>-7591</v>
      </c>
      <c r="N65" s="24">
        <f t="shared" si="14"/>
        <v>-7.3852180395501996</v>
      </c>
      <c r="O65" s="24">
        <f t="shared" si="15"/>
        <v>-10.646902521766741</v>
      </c>
      <c r="P65" s="73">
        <f t="shared" si="16"/>
        <v>-12.464286887130143</v>
      </c>
    </row>
    <row r="66" spans="2:16">
      <c r="B66" s="68">
        <v>20</v>
      </c>
      <c r="C66" s="41" t="s">
        <v>101</v>
      </c>
      <c r="D66" s="41" t="s">
        <v>58</v>
      </c>
      <c r="E66" s="23">
        <v>5037241</v>
      </c>
      <c r="F66" s="23">
        <v>350785</v>
      </c>
      <c r="G66" s="23">
        <v>103327</v>
      </c>
      <c r="H66" s="23">
        <v>3784369.4</v>
      </c>
      <c r="I66" s="23">
        <v>245646</v>
      </c>
      <c r="J66" s="23">
        <v>73783</v>
      </c>
      <c r="K66" s="23">
        <f t="shared" si="11"/>
        <v>-1252871.6000000001</v>
      </c>
      <c r="L66" s="22">
        <f t="shared" si="12"/>
        <v>-105139</v>
      </c>
      <c r="M66" s="22">
        <f t="shared" si="13"/>
        <v>-29544</v>
      </c>
      <c r="N66" s="24">
        <f t="shared" si="14"/>
        <v>-24.872179036103297</v>
      </c>
      <c r="O66" s="24">
        <f t="shared" si="15"/>
        <v>-29.97249027181892</v>
      </c>
      <c r="P66" s="73">
        <f t="shared" si="16"/>
        <v>-28.592720198979936</v>
      </c>
    </row>
    <row r="67" spans="2:16">
      <c r="B67" s="67">
        <v>21</v>
      </c>
      <c r="C67" s="41" t="s">
        <v>113</v>
      </c>
      <c r="D67" s="41" t="s">
        <v>58</v>
      </c>
      <c r="E67" s="23">
        <v>2485320</v>
      </c>
      <c r="F67" s="23">
        <v>94839</v>
      </c>
      <c r="G67" s="23">
        <v>19934</v>
      </c>
      <c r="H67" s="23">
        <v>3132657.9</v>
      </c>
      <c r="I67" s="23">
        <v>200589</v>
      </c>
      <c r="J67" s="23">
        <v>40542</v>
      </c>
      <c r="K67" s="23">
        <f t="shared" si="11"/>
        <v>647337.89999999991</v>
      </c>
      <c r="L67" s="22">
        <f t="shared" si="12"/>
        <v>105750</v>
      </c>
      <c r="M67" s="22">
        <f t="shared" si="13"/>
        <v>20608</v>
      </c>
      <c r="N67" s="24">
        <f t="shared" si="14"/>
        <v>26.046460817922839</v>
      </c>
      <c r="O67" s="24">
        <f t="shared" si="15"/>
        <v>111.50476069971214</v>
      </c>
      <c r="P67" s="73">
        <f t="shared" si="16"/>
        <v>103.38115782080868</v>
      </c>
    </row>
    <row r="68" spans="2:16">
      <c r="B68" s="68">
        <v>22</v>
      </c>
      <c r="C68" s="41" t="s">
        <v>105</v>
      </c>
      <c r="D68" s="41" t="s">
        <v>197</v>
      </c>
      <c r="E68" s="23">
        <v>13914</v>
      </c>
      <c r="F68" s="23">
        <v>184595</v>
      </c>
      <c r="G68" s="23">
        <v>1902</v>
      </c>
      <c r="H68" s="23">
        <v>18462</v>
      </c>
      <c r="I68" s="23">
        <v>197718</v>
      </c>
      <c r="J68" s="23">
        <v>2199</v>
      </c>
      <c r="K68" s="23">
        <f t="shared" si="11"/>
        <v>4548</v>
      </c>
      <c r="L68" s="22">
        <f t="shared" si="12"/>
        <v>13123</v>
      </c>
      <c r="M68" s="22">
        <f t="shared" si="13"/>
        <v>297</v>
      </c>
      <c r="N68" s="24">
        <f t="shared" si="14"/>
        <v>32.686502802932296</v>
      </c>
      <c r="O68" s="24">
        <f t="shared" si="15"/>
        <v>7.1090766272109214</v>
      </c>
      <c r="P68" s="73">
        <f t="shared" si="16"/>
        <v>15.615141955835963</v>
      </c>
    </row>
    <row r="69" spans="2:16">
      <c r="B69" s="67">
        <v>23</v>
      </c>
      <c r="C69" s="41" t="s">
        <v>106</v>
      </c>
      <c r="D69" s="41" t="s">
        <v>58</v>
      </c>
      <c r="E69" s="23">
        <v>2166780</v>
      </c>
      <c r="F69" s="23">
        <v>177691</v>
      </c>
      <c r="G69" s="23">
        <v>16027</v>
      </c>
      <c r="H69" s="23">
        <v>2461490</v>
      </c>
      <c r="I69" s="23">
        <v>196186</v>
      </c>
      <c r="J69" s="23">
        <v>17817</v>
      </c>
      <c r="K69" s="23">
        <f t="shared" si="11"/>
        <v>294710</v>
      </c>
      <c r="L69" s="22">
        <f t="shared" si="12"/>
        <v>18495</v>
      </c>
      <c r="M69" s="22">
        <f t="shared" si="13"/>
        <v>1790</v>
      </c>
      <c r="N69" s="24">
        <f t="shared" si="14"/>
        <v>13.601288547983645</v>
      </c>
      <c r="O69" s="24">
        <f t="shared" si="15"/>
        <v>10.408518157925837</v>
      </c>
      <c r="P69" s="73">
        <f t="shared" si="16"/>
        <v>11.16865289823423</v>
      </c>
    </row>
    <row r="70" spans="2:16">
      <c r="B70" s="68">
        <v>24</v>
      </c>
      <c r="C70" s="41" t="s">
        <v>63</v>
      </c>
      <c r="D70" s="41" t="s">
        <v>199</v>
      </c>
      <c r="E70" s="23">
        <v>458545.93999999994</v>
      </c>
      <c r="F70" s="23">
        <v>236308</v>
      </c>
      <c r="G70" s="23">
        <v>157792</v>
      </c>
      <c r="H70" s="23">
        <v>363588.18200000044</v>
      </c>
      <c r="I70" s="23">
        <v>188695</v>
      </c>
      <c r="J70" s="23">
        <v>126947</v>
      </c>
      <c r="K70" s="23">
        <f t="shared" si="11"/>
        <v>-94957.757999999507</v>
      </c>
      <c r="L70" s="22">
        <f t="shared" si="12"/>
        <v>-47613</v>
      </c>
      <c r="M70" s="22">
        <f t="shared" si="13"/>
        <v>-30845</v>
      </c>
      <c r="N70" s="24">
        <f t="shared" si="14"/>
        <v>-20.708450280903048</v>
      </c>
      <c r="O70" s="24">
        <f t="shared" si="15"/>
        <v>-20.14870423345803</v>
      </c>
      <c r="P70" s="73">
        <f t="shared" si="16"/>
        <v>-19.547885824376394</v>
      </c>
    </row>
    <row r="71" spans="2:16">
      <c r="B71" s="67">
        <v>25</v>
      </c>
      <c r="C71" s="41" t="s">
        <v>174</v>
      </c>
      <c r="D71" s="41" t="s">
        <v>58</v>
      </c>
      <c r="E71" s="23">
        <v>6631120</v>
      </c>
      <c r="F71" s="23">
        <v>505867</v>
      </c>
      <c r="G71" s="23">
        <v>111664</v>
      </c>
      <c r="H71" s="23">
        <v>2680000</v>
      </c>
      <c r="I71" s="23">
        <v>188254</v>
      </c>
      <c r="J71" s="23">
        <v>35111</v>
      </c>
      <c r="K71" s="23">
        <f t="shared" si="11"/>
        <v>-3951120</v>
      </c>
      <c r="L71" s="22">
        <f t="shared" si="12"/>
        <v>-317613</v>
      </c>
      <c r="M71" s="22">
        <f t="shared" si="13"/>
        <v>-76553</v>
      </c>
      <c r="N71" s="24">
        <f t="shared" si="14"/>
        <v>-59.584504578412087</v>
      </c>
      <c r="O71" s="24">
        <f t="shared" si="15"/>
        <v>-62.785870594444781</v>
      </c>
      <c r="P71" s="73">
        <f t="shared" si="16"/>
        <v>-68.556562544777194</v>
      </c>
    </row>
    <row r="72" spans="2:16">
      <c r="B72" s="68">
        <v>26</v>
      </c>
      <c r="C72" s="41" t="s">
        <v>163</v>
      </c>
      <c r="D72" s="41" t="s">
        <v>58</v>
      </c>
      <c r="E72" s="23">
        <v>197260</v>
      </c>
      <c r="F72" s="23">
        <v>208125</v>
      </c>
      <c r="G72" s="23">
        <v>38820</v>
      </c>
      <c r="H72" s="23">
        <v>155469</v>
      </c>
      <c r="I72" s="23">
        <v>186518</v>
      </c>
      <c r="J72" s="23">
        <v>34798</v>
      </c>
      <c r="K72" s="23">
        <f t="shared" si="11"/>
        <v>-41791</v>
      </c>
      <c r="L72" s="22">
        <f t="shared" si="12"/>
        <v>-21607</v>
      </c>
      <c r="M72" s="22">
        <f t="shared" si="13"/>
        <v>-4022</v>
      </c>
      <c r="N72" s="24">
        <f t="shared" si="14"/>
        <v>-21.185744702423197</v>
      </c>
      <c r="O72" s="24">
        <f t="shared" si="15"/>
        <v>-10.381741741741742</v>
      </c>
      <c r="P72" s="73">
        <f t="shared" si="16"/>
        <v>-10.360638845955693</v>
      </c>
    </row>
    <row r="73" spans="2:16">
      <c r="B73" s="67">
        <v>27</v>
      </c>
      <c r="C73" s="41" t="s">
        <v>125</v>
      </c>
      <c r="D73" s="41" t="s">
        <v>58</v>
      </c>
      <c r="E73" s="23">
        <v>515894.30000000005</v>
      </c>
      <c r="F73" s="23">
        <v>68012</v>
      </c>
      <c r="G73" s="23">
        <v>20288</v>
      </c>
      <c r="H73" s="23">
        <v>1714876.85</v>
      </c>
      <c r="I73" s="23">
        <v>173966</v>
      </c>
      <c r="J73" s="23">
        <v>52373</v>
      </c>
      <c r="K73" s="23">
        <f t="shared" si="11"/>
        <v>1198982.55</v>
      </c>
      <c r="L73" s="22">
        <f t="shared" si="12"/>
        <v>105954</v>
      </c>
      <c r="M73" s="22">
        <f t="shared" si="13"/>
        <v>32085</v>
      </c>
      <c r="N73" s="24">
        <f t="shared" si="14"/>
        <v>232.40856702622997</v>
      </c>
      <c r="O73" s="24">
        <f t="shared" si="15"/>
        <v>155.78721402105512</v>
      </c>
      <c r="P73" s="73">
        <f t="shared" si="16"/>
        <v>158.14767350157729</v>
      </c>
    </row>
    <row r="74" spans="2:16">
      <c r="B74" s="68">
        <v>28</v>
      </c>
      <c r="C74" s="41" t="s">
        <v>107</v>
      </c>
      <c r="D74" s="41" t="s">
        <v>58</v>
      </c>
      <c r="E74" s="23">
        <v>1748784</v>
      </c>
      <c r="F74" s="23">
        <v>100090</v>
      </c>
      <c r="G74" s="23">
        <v>5373</v>
      </c>
      <c r="H74" s="23">
        <v>2406928</v>
      </c>
      <c r="I74" s="23">
        <v>161642</v>
      </c>
      <c r="J74" s="23">
        <v>8900</v>
      </c>
      <c r="K74" s="23">
        <f t="shared" si="11"/>
        <v>658144</v>
      </c>
      <c r="L74" s="22">
        <f t="shared" si="12"/>
        <v>61552</v>
      </c>
      <c r="M74" s="22">
        <f t="shared" si="13"/>
        <v>3527</v>
      </c>
      <c r="N74" s="24">
        <f t="shared" si="14"/>
        <v>37.634379088555249</v>
      </c>
      <c r="O74" s="24">
        <f t="shared" si="15"/>
        <v>61.496653012288938</v>
      </c>
      <c r="P74" s="73">
        <f t="shared" si="16"/>
        <v>65.643029964638004</v>
      </c>
    </row>
    <row r="75" spans="2:16">
      <c r="B75" s="67">
        <v>29</v>
      </c>
      <c r="C75" s="41" t="s">
        <v>108</v>
      </c>
      <c r="D75" s="41" t="s">
        <v>199</v>
      </c>
      <c r="E75" s="23">
        <v>508986.20210000005</v>
      </c>
      <c r="F75" s="23">
        <v>106650</v>
      </c>
      <c r="G75" s="23">
        <v>49515</v>
      </c>
      <c r="H75" s="23">
        <v>670375.62020000012</v>
      </c>
      <c r="I75" s="23">
        <v>159768</v>
      </c>
      <c r="J75" s="23">
        <v>74462</v>
      </c>
      <c r="K75" s="23">
        <f t="shared" si="11"/>
        <v>161389.41810000007</v>
      </c>
      <c r="L75" s="22">
        <f t="shared" si="12"/>
        <v>53118</v>
      </c>
      <c r="M75" s="22">
        <f t="shared" si="13"/>
        <v>24947</v>
      </c>
      <c r="N75" s="24">
        <f t="shared" si="14"/>
        <v>31.708014369374212</v>
      </c>
      <c r="O75" s="24">
        <f t="shared" si="15"/>
        <v>49.805907172995781</v>
      </c>
      <c r="P75" s="73">
        <f t="shared" si="16"/>
        <v>50.382712309401192</v>
      </c>
    </row>
    <row r="76" spans="2:16">
      <c r="B76" s="68">
        <v>30</v>
      </c>
      <c r="C76" s="41" t="s">
        <v>118</v>
      </c>
      <c r="D76" s="41" t="s">
        <v>58</v>
      </c>
      <c r="E76" s="23">
        <v>805470</v>
      </c>
      <c r="F76" s="23">
        <v>69129</v>
      </c>
      <c r="G76" s="23">
        <v>1977</v>
      </c>
      <c r="H76" s="23">
        <v>3460345</v>
      </c>
      <c r="I76" s="23">
        <v>157734</v>
      </c>
      <c r="J76" s="23">
        <v>7715</v>
      </c>
      <c r="K76" s="23">
        <f t="shared" si="11"/>
        <v>2654875</v>
      </c>
      <c r="L76" s="22">
        <f t="shared" si="12"/>
        <v>88605</v>
      </c>
      <c r="M76" s="22">
        <f t="shared" si="13"/>
        <v>5738</v>
      </c>
      <c r="N76" s="24">
        <f t="shared" si="14"/>
        <v>329.60569605323599</v>
      </c>
      <c r="O76" s="24">
        <f t="shared" si="15"/>
        <v>128.1734149199323</v>
      </c>
      <c r="P76" s="73">
        <f t="shared" si="16"/>
        <v>290.2377339403136</v>
      </c>
    </row>
    <row r="77" spans="2:16">
      <c r="B77" s="67">
        <v>31</v>
      </c>
      <c r="C77" s="41" t="s">
        <v>161</v>
      </c>
      <c r="D77" s="41" t="s">
        <v>58</v>
      </c>
      <c r="E77" s="23">
        <v>186266</v>
      </c>
      <c r="F77" s="23">
        <v>69632</v>
      </c>
      <c r="G77" s="23">
        <v>11175</v>
      </c>
      <c r="H77" s="23">
        <v>364739</v>
      </c>
      <c r="I77" s="23">
        <v>156404</v>
      </c>
      <c r="J77" s="23">
        <v>24045</v>
      </c>
      <c r="K77" s="23">
        <f t="shared" si="11"/>
        <v>178473</v>
      </c>
      <c r="L77" s="22">
        <f t="shared" si="12"/>
        <v>86772</v>
      </c>
      <c r="M77" s="22">
        <f t="shared" si="13"/>
        <v>12870</v>
      </c>
      <c r="N77" s="24">
        <f t="shared" si="14"/>
        <v>95.81619834000837</v>
      </c>
      <c r="O77" s="24">
        <f t="shared" si="15"/>
        <v>124.61511948529412</v>
      </c>
      <c r="P77" s="73">
        <f t="shared" si="16"/>
        <v>115.16778523489933</v>
      </c>
    </row>
    <row r="78" spans="2:16">
      <c r="B78" s="68">
        <v>32</v>
      </c>
      <c r="C78" s="41" t="s">
        <v>162</v>
      </c>
      <c r="D78" s="41" t="s">
        <v>58</v>
      </c>
      <c r="E78" s="23">
        <v>14115106</v>
      </c>
      <c r="F78" s="23">
        <v>243037</v>
      </c>
      <c r="G78" s="23">
        <v>44691</v>
      </c>
      <c r="H78" s="23">
        <v>8842320</v>
      </c>
      <c r="I78" s="23">
        <v>148553</v>
      </c>
      <c r="J78" s="23">
        <v>33124</v>
      </c>
      <c r="K78" s="23">
        <f t="shared" si="11"/>
        <v>-5272786</v>
      </c>
      <c r="L78" s="22">
        <f t="shared" si="12"/>
        <v>-94484</v>
      </c>
      <c r="M78" s="22">
        <f t="shared" si="13"/>
        <v>-11567</v>
      </c>
      <c r="N78" s="24">
        <f t="shared" si="14"/>
        <v>-37.355624534452666</v>
      </c>
      <c r="O78" s="24">
        <f t="shared" si="15"/>
        <v>-38.876385077169317</v>
      </c>
      <c r="P78" s="73">
        <f t="shared" si="16"/>
        <v>-25.882168669307021</v>
      </c>
    </row>
    <row r="79" spans="2:16">
      <c r="B79" s="67">
        <v>33</v>
      </c>
      <c r="C79" s="41" t="s">
        <v>114</v>
      </c>
      <c r="D79" s="41" t="s">
        <v>197</v>
      </c>
      <c r="E79" s="23">
        <v>95</v>
      </c>
      <c r="F79" s="23">
        <v>95229</v>
      </c>
      <c r="G79" s="23">
        <v>17566</v>
      </c>
      <c r="H79" s="23">
        <v>140</v>
      </c>
      <c r="I79" s="23">
        <v>145612</v>
      </c>
      <c r="J79" s="23">
        <v>27205</v>
      </c>
      <c r="K79" s="23">
        <f t="shared" si="11"/>
        <v>45</v>
      </c>
      <c r="L79" s="22">
        <f t="shared" si="12"/>
        <v>50383</v>
      </c>
      <c r="M79" s="22">
        <f t="shared" si="13"/>
        <v>9639</v>
      </c>
      <c r="N79" s="24">
        <f t="shared" si="14"/>
        <v>47.368421052631575</v>
      </c>
      <c r="O79" s="24">
        <f t="shared" si="15"/>
        <v>52.90720263785191</v>
      </c>
      <c r="P79" s="73">
        <f t="shared" si="16"/>
        <v>54.873050210634176</v>
      </c>
    </row>
    <row r="80" spans="2:16">
      <c r="B80" s="68">
        <v>34</v>
      </c>
      <c r="C80" s="41" t="s">
        <v>172</v>
      </c>
      <c r="D80" s="41" t="s">
        <v>58</v>
      </c>
      <c r="E80" s="23">
        <v>156974</v>
      </c>
      <c r="F80" s="23">
        <v>7499</v>
      </c>
      <c r="G80" s="23">
        <v>3530</v>
      </c>
      <c r="H80" s="23">
        <v>2136938</v>
      </c>
      <c r="I80" s="23">
        <v>140882</v>
      </c>
      <c r="J80" s="23">
        <v>66172</v>
      </c>
      <c r="K80" s="23">
        <f t="shared" si="11"/>
        <v>1979964</v>
      </c>
      <c r="L80" s="22">
        <f t="shared" si="12"/>
        <v>133383</v>
      </c>
      <c r="M80" s="22">
        <f t="shared" si="13"/>
        <v>62642</v>
      </c>
      <c r="N80" s="24">
        <f t="shared" si="14"/>
        <v>1261.3324499598659</v>
      </c>
      <c r="O80" s="24">
        <f t="shared" si="15"/>
        <v>1778.6771569542605</v>
      </c>
      <c r="P80" s="73">
        <f t="shared" si="16"/>
        <v>1774.5609065155809</v>
      </c>
    </row>
    <row r="81" spans="2:16">
      <c r="B81" s="67">
        <v>35</v>
      </c>
      <c r="C81" s="41" t="s">
        <v>109</v>
      </c>
      <c r="D81" s="41" t="s">
        <v>58</v>
      </c>
      <c r="E81" s="23">
        <v>771237.2</v>
      </c>
      <c r="F81" s="23">
        <v>124150</v>
      </c>
      <c r="G81" s="23">
        <v>30127</v>
      </c>
      <c r="H81" s="23">
        <v>758258.86</v>
      </c>
      <c r="I81" s="23">
        <v>134864</v>
      </c>
      <c r="J81" s="23">
        <v>32687</v>
      </c>
      <c r="K81" s="23">
        <f t="shared" si="11"/>
        <v>-12978.339999999967</v>
      </c>
      <c r="L81" s="22">
        <f t="shared" si="12"/>
        <v>10714</v>
      </c>
      <c r="M81" s="22">
        <f t="shared" si="13"/>
        <v>2560</v>
      </c>
      <c r="N81" s="24">
        <f t="shared" si="14"/>
        <v>-1.6827948651854405</v>
      </c>
      <c r="O81" s="24">
        <f t="shared" si="15"/>
        <v>8.6298832057994357</v>
      </c>
      <c r="P81" s="73">
        <f t="shared" si="16"/>
        <v>8.497361171042586</v>
      </c>
    </row>
    <row r="82" spans="2:16">
      <c r="B82" s="68">
        <v>36</v>
      </c>
      <c r="C82" s="41" t="s">
        <v>178</v>
      </c>
      <c r="D82" s="41" t="s">
        <v>58</v>
      </c>
      <c r="E82" s="23">
        <v>434115</v>
      </c>
      <c r="F82" s="23">
        <v>23119</v>
      </c>
      <c r="G82" s="23">
        <v>4317</v>
      </c>
      <c r="H82" s="23">
        <v>5175750</v>
      </c>
      <c r="I82" s="23">
        <v>120999</v>
      </c>
      <c r="J82" s="23">
        <v>23484</v>
      </c>
      <c r="K82" s="23">
        <f t="shared" si="11"/>
        <v>4741635</v>
      </c>
      <c r="L82" s="22">
        <f t="shared" si="12"/>
        <v>97880</v>
      </c>
      <c r="M82" s="22">
        <f t="shared" si="13"/>
        <v>19167</v>
      </c>
      <c r="N82" s="24">
        <f t="shared" si="14"/>
        <v>1092.2532047959642</v>
      </c>
      <c r="O82" s="24">
        <f t="shared" si="15"/>
        <v>423.37471343916258</v>
      </c>
      <c r="P82" s="73">
        <f t="shared" si="16"/>
        <v>443.98888116747742</v>
      </c>
    </row>
    <row r="83" spans="2:16">
      <c r="B83" s="67">
        <v>37</v>
      </c>
      <c r="C83" s="41" t="s">
        <v>159</v>
      </c>
      <c r="D83" s="41" t="s">
        <v>200</v>
      </c>
      <c r="E83" s="23">
        <v>177.15199999999999</v>
      </c>
      <c r="F83" s="23">
        <v>1521</v>
      </c>
      <c r="G83" s="23">
        <v>325</v>
      </c>
      <c r="H83" s="23">
        <v>31787.130422222228</v>
      </c>
      <c r="I83" s="23">
        <v>113362</v>
      </c>
      <c r="J83" s="23">
        <v>24082</v>
      </c>
      <c r="K83" s="23">
        <f t="shared" si="11"/>
        <v>31609.97842222223</v>
      </c>
      <c r="L83" s="22">
        <f t="shared" si="12"/>
        <v>111841</v>
      </c>
      <c r="M83" s="22">
        <f t="shared" si="13"/>
        <v>23757</v>
      </c>
      <c r="N83" s="24">
        <f t="shared" si="14"/>
        <v>17843.421706908321</v>
      </c>
      <c r="O83" s="24">
        <f t="shared" si="15"/>
        <v>7353.1229454306385</v>
      </c>
      <c r="P83" s="73">
        <f t="shared" si="16"/>
        <v>7309.8461538461534</v>
      </c>
    </row>
    <row r="84" spans="2:16">
      <c r="B84" s="68">
        <v>38</v>
      </c>
      <c r="C84" s="41" t="s">
        <v>115</v>
      </c>
      <c r="D84" s="41" t="s">
        <v>199</v>
      </c>
      <c r="E84" s="23">
        <v>2020348.2700000003</v>
      </c>
      <c r="F84" s="23">
        <v>115134</v>
      </c>
      <c r="G84" s="23">
        <v>31272</v>
      </c>
      <c r="H84" s="23">
        <v>2617167.1764999996</v>
      </c>
      <c r="I84" s="23">
        <v>113248</v>
      </c>
      <c r="J84" s="23">
        <v>28245</v>
      </c>
      <c r="K84" s="23">
        <f t="shared" si="11"/>
        <v>596818.90649999934</v>
      </c>
      <c r="L84" s="22">
        <f t="shared" si="12"/>
        <v>-1886</v>
      </c>
      <c r="M84" s="22">
        <f t="shared" si="13"/>
        <v>-3027</v>
      </c>
      <c r="N84" s="24">
        <f t="shared" si="14"/>
        <v>29.540397334564467</v>
      </c>
      <c r="O84" s="24">
        <f t="shared" si="15"/>
        <v>-1.6380912675664878</v>
      </c>
      <c r="P84" s="73">
        <f t="shared" si="16"/>
        <v>-9.6795855717574835</v>
      </c>
    </row>
    <row r="85" spans="2:16">
      <c r="B85" s="67">
        <v>39</v>
      </c>
      <c r="C85" s="41" t="s">
        <v>110</v>
      </c>
      <c r="D85" s="41" t="s">
        <v>58</v>
      </c>
      <c r="E85" s="23">
        <v>3357675</v>
      </c>
      <c r="F85" s="23">
        <v>99793</v>
      </c>
      <c r="G85" s="23">
        <v>64073</v>
      </c>
      <c r="H85" s="23">
        <v>3581990.1100000003</v>
      </c>
      <c r="I85" s="23">
        <v>101292</v>
      </c>
      <c r="J85" s="23">
        <v>70002</v>
      </c>
      <c r="K85" s="23">
        <f t="shared" si="11"/>
        <v>224315.11000000034</v>
      </c>
      <c r="L85" s="22">
        <f t="shared" si="12"/>
        <v>1499</v>
      </c>
      <c r="M85" s="22">
        <f t="shared" si="13"/>
        <v>5929</v>
      </c>
      <c r="N85" s="24">
        <f t="shared" si="14"/>
        <v>6.6806677239458949</v>
      </c>
      <c r="O85" s="24">
        <f t="shared" si="15"/>
        <v>1.502109366388424</v>
      </c>
      <c r="P85" s="73">
        <f t="shared" si="16"/>
        <v>9.2535077177594314</v>
      </c>
    </row>
    <row r="86" spans="2:16">
      <c r="B86" s="68">
        <v>40</v>
      </c>
      <c r="C86" s="41" t="s">
        <v>111</v>
      </c>
      <c r="D86" s="41" t="s">
        <v>197</v>
      </c>
      <c r="E86" s="23">
        <v>26466</v>
      </c>
      <c r="F86" s="23">
        <v>103411</v>
      </c>
      <c r="G86" s="23">
        <v>19369</v>
      </c>
      <c r="H86" s="23">
        <v>25613</v>
      </c>
      <c r="I86" s="23">
        <v>93818</v>
      </c>
      <c r="J86" s="23">
        <v>17726</v>
      </c>
      <c r="K86" s="23">
        <f t="shared" si="11"/>
        <v>-853</v>
      </c>
      <c r="L86" s="22">
        <f t="shared" si="12"/>
        <v>-9593</v>
      </c>
      <c r="M86" s="22">
        <f t="shared" si="13"/>
        <v>-1643</v>
      </c>
      <c r="N86" s="24">
        <f t="shared" si="14"/>
        <v>-3.2230030983148188</v>
      </c>
      <c r="O86" s="24">
        <f t="shared" si="15"/>
        <v>-9.2765759928827691</v>
      </c>
      <c r="P86" s="73">
        <f t="shared" si="16"/>
        <v>-8.4826268780009286</v>
      </c>
    </row>
    <row r="87" spans="2:16">
      <c r="B87" s="67">
        <v>41</v>
      </c>
      <c r="C87" s="41" t="s">
        <v>157</v>
      </c>
      <c r="D87" s="41" t="s">
        <v>58</v>
      </c>
      <c r="E87" s="23">
        <v>78989.018390761805</v>
      </c>
      <c r="F87" s="23">
        <v>14041</v>
      </c>
      <c r="G87" s="23">
        <v>4223</v>
      </c>
      <c r="H87" s="23">
        <v>368015.97253028792</v>
      </c>
      <c r="I87" s="23">
        <v>92080</v>
      </c>
      <c r="J87" s="23">
        <v>4968</v>
      </c>
      <c r="K87" s="23">
        <f t="shared" si="11"/>
        <v>289026.95413952612</v>
      </c>
      <c r="L87" s="22">
        <f t="shared" si="12"/>
        <v>78039</v>
      </c>
      <c r="M87" s="22">
        <f t="shared" si="13"/>
        <v>745</v>
      </c>
      <c r="N87" s="24">
        <f t="shared" si="14"/>
        <v>365.90776797566764</v>
      </c>
      <c r="O87" s="24">
        <f t="shared" si="15"/>
        <v>555.79374688412508</v>
      </c>
      <c r="P87" s="73">
        <f t="shared" si="16"/>
        <v>17.641487094482596</v>
      </c>
    </row>
    <row r="88" spans="2:16">
      <c r="B88" s="68">
        <v>42</v>
      </c>
      <c r="C88" s="41" t="s">
        <v>160</v>
      </c>
      <c r="D88" s="41" t="s">
        <v>197</v>
      </c>
      <c r="E88" s="23">
        <v>86822</v>
      </c>
      <c r="F88" s="23">
        <v>19974</v>
      </c>
      <c r="G88" s="23">
        <v>2632</v>
      </c>
      <c r="H88" s="23">
        <v>167792</v>
      </c>
      <c r="I88" s="23">
        <v>87985</v>
      </c>
      <c r="J88" s="23">
        <v>10720</v>
      </c>
      <c r="K88" s="23">
        <f t="shared" si="11"/>
        <v>80970</v>
      </c>
      <c r="L88" s="22">
        <f t="shared" si="12"/>
        <v>68011</v>
      </c>
      <c r="M88" s="22">
        <f t="shared" si="13"/>
        <v>8088</v>
      </c>
      <c r="N88" s="24">
        <f t="shared" si="14"/>
        <v>93.259772868627763</v>
      </c>
      <c r="O88" s="24">
        <f t="shared" si="15"/>
        <v>340.49764694102333</v>
      </c>
      <c r="P88" s="73">
        <f t="shared" si="16"/>
        <v>307.29483282674772</v>
      </c>
    </row>
    <row r="89" spans="2:16">
      <c r="B89" s="67">
        <v>43</v>
      </c>
      <c r="C89" s="41" t="s">
        <v>179</v>
      </c>
      <c r="D89" s="41" t="s">
        <v>197</v>
      </c>
      <c r="E89" s="23">
        <v>188621</v>
      </c>
      <c r="F89" s="23">
        <v>64430</v>
      </c>
      <c r="G89" s="23">
        <v>10311</v>
      </c>
      <c r="H89" s="23">
        <v>328562</v>
      </c>
      <c r="I89" s="23">
        <v>86912</v>
      </c>
      <c r="J89" s="23">
        <v>15226</v>
      </c>
      <c r="K89" s="23">
        <f t="shared" si="11"/>
        <v>139941</v>
      </c>
      <c r="L89" s="22">
        <f t="shared" si="12"/>
        <v>22482</v>
      </c>
      <c r="M89" s="22">
        <f t="shared" si="13"/>
        <v>4915</v>
      </c>
      <c r="N89" s="24">
        <f t="shared" si="14"/>
        <v>74.191632957093859</v>
      </c>
      <c r="O89" s="24">
        <f t="shared" si="15"/>
        <v>34.893683066894305</v>
      </c>
      <c r="P89" s="73">
        <f t="shared" si="16"/>
        <v>47.667539520900007</v>
      </c>
    </row>
    <row r="90" spans="2:16">
      <c r="B90" s="68">
        <v>44</v>
      </c>
      <c r="C90" s="41" t="s">
        <v>64</v>
      </c>
      <c r="D90" s="41" t="s">
        <v>58</v>
      </c>
      <c r="E90" s="23">
        <v>665000</v>
      </c>
      <c r="F90" s="23">
        <v>81397</v>
      </c>
      <c r="G90" s="23">
        <v>160876</v>
      </c>
      <c r="H90" s="23">
        <v>682000</v>
      </c>
      <c r="I90" s="23">
        <v>84962</v>
      </c>
      <c r="J90" s="23">
        <v>169340</v>
      </c>
      <c r="K90" s="23">
        <f t="shared" si="11"/>
        <v>17000</v>
      </c>
      <c r="L90" s="22">
        <f t="shared" si="12"/>
        <v>3565</v>
      </c>
      <c r="M90" s="22">
        <f t="shared" si="13"/>
        <v>8464</v>
      </c>
      <c r="N90" s="24">
        <f t="shared" si="14"/>
        <v>2.5563909774436091</v>
      </c>
      <c r="O90" s="24">
        <f t="shared" si="15"/>
        <v>4.3797682961288498</v>
      </c>
      <c r="P90" s="73">
        <f t="shared" si="16"/>
        <v>5.2611949576071009</v>
      </c>
    </row>
    <row r="91" spans="2:16">
      <c r="B91" s="67">
        <v>45</v>
      </c>
      <c r="C91" s="41" t="s">
        <v>121</v>
      </c>
      <c r="D91" s="41" t="s">
        <v>197</v>
      </c>
      <c r="E91" s="23">
        <v>8861</v>
      </c>
      <c r="F91" s="23">
        <v>62036</v>
      </c>
      <c r="G91" s="23">
        <v>26553</v>
      </c>
      <c r="H91" s="23">
        <v>11078</v>
      </c>
      <c r="I91" s="23">
        <v>83045</v>
      </c>
      <c r="J91" s="23">
        <v>35807</v>
      </c>
      <c r="K91" s="23">
        <f t="shared" si="11"/>
        <v>2217</v>
      </c>
      <c r="L91" s="22">
        <f t="shared" si="12"/>
        <v>21009</v>
      </c>
      <c r="M91" s="22">
        <f t="shared" si="13"/>
        <v>9254</v>
      </c>
      <c r="N91" s="24">
        <f t="shared" si="14"/>
        <v>25.019749463943121</v>
      </c>
      <c r="O91" s="24">
        <f t="shared" si="15"/>
        <v>33.865819846540717</v>
      </c>
      <c r="P91" s="73">
        <f t="shared" si="16"/>
        <v>34.851052611757616</v>
      </c>
    </row>
    <row r="92" spans="2:16">
      <c r="B92" s="68">
        <v>46</v>
      </c>
      <c r="C92" s="41" t="s">
        <v>180</v>
      </c>
      <c r="D92" s="41" t="s">
        <v>58</v>
      </c>
      <c r="E92" s="23">
        <v>216463.12999999998</v>
      </c>
      <c r="F92" s="23">
        <v>60934</v>
      </c>
      <c r="G92" s="23">
        <v>3381</v>
      </c>
      <c r="H92" s="23">
        <v>357937.51499999978</v>
      </c>
      <c r="I92" s="23">
        <v>82003</v>
      </c>
      <c r="J92" s="23">
        <v>3999</v>
      </c>
      <c r="K92" s="23">
        <f t="shared" si="11"/>
        <v>141474.38499999981</v>
      </c>
      <c r="L92" s="22">
        <f t="shared" si="12"/>
        <v>21069</v>
      </c>
      <c r="M92" s="22">
        <f t="shared" si="13"/>
        <v>618</v>
      </c>
      <c r="N92" s="24">
        <f t="shared" si="14"/>
        <v>65.357266616259238</v>
      </c>
      <c r="O92" s="24">
        <f t="shared" si="15"/>
        <v>34.57675517773329</v>
      </c>
      <c r="P92" s="73">
        <f t="shared" si="16"/>
        <v>18.278615794143743</v>
      </c>
    </row>
    <row r="93" spans="2:16">
      <c r="B93" s="67">
        <v>47</v>
      </c>
      <c r="C93" s="41" t="s">
        <v>164</v>
      </c>
      <c r="D93" s="41" t="s">
        <v>58</v>
      </c>
      <c r="E93" s="23">
        <v>30532.14</v>
      </c>
      <c r="F93" s="23">
        <v>6927</v>
      </c>
      <c r="G93" s="23">
        <v>2938</v>
      </c>
      <c r="H93" s="23">
        <v>356927.12000000005</v>
      </c>
      <c r="I93" s="23">
        <v>80051</v>
      </c>
      <c r="J93" s="23">
        <v>33978</v>
      </c>
      <c r="K93" s="23">
        <f t="shared" si="11"/>
        <v>326394.98000000004</v>
      </c>
      <c r="L93" s="22">
        <f t="shared" si="12"/>
        <v>73124</v>
      </c>
      <c r="M93" s="22">
        <f t="shared" si="13"/>
        <v>31040</v>
      </c>
      <c r="N93" s="24">
        <f t="shared" si="14"/>
        <v>1069.0209726537348</v>
      </c>
      <c r="O93" s="24">
        <f t="shared" si="15"/>
        <v>1055.6373610509602</v>
      </c>
      <c r="P93" s="73">
        <f t="shared" si="16"/>
        <v>1056.5010211027911</v>
      </c>
    </row>
    <row r="94" spans="2:16">
      <c r="B94" s="68">
        <v>48</v>
      </c>
      <c r="C94" s="41" t="s">
        <v>119</v>
      </c>
      <c r="D94" s="41" t="s">
        <v>58</v>
      </c>
      <c r="E94" s="23">
        <v>515172.6</v>
      </c>
      <c r="F94" s="23">
        <v>70179</v>
      </c>
      <c r="G94" s="23">
        <v>25584</v>
      </c>
      <c r="H94" s="23">
        <v>539085.38</v>
      </c>
      <c r="I94" s="23">
        <v>79714</v>
      </c>
      <c r="J94" s="23">
        <v>28898</v>
      </c>
      <c r="K94" s="23">
        <f t="shared" si="11"/>
        <v>23912.780000000028</v>
      </c>
      <c r="L94" s="22">
        <f t="shared" si="12"/>
        <v>9535</v>
      </c>
      <c r="M94" s="22">
        <f t="shared" si="13"/>
        <v>3314</v>
      </c>
      <c r="N94" s="24">
        <f t="shared" si="14"/>
        <v>4.6417026060780469</v>
      </c>
      <c r="O94" s="24">
        <f t="shared" si="15"/>
        <v>13.586685475712107</v>
      </c>
      <c r="P94" s="73">
        <f t="shared" si="16"/>
        <v>12.953408380237649</v>
      </c>
    </row>
    <row r="95" spans="2:16">
      <c r="B95" s="67">
        <v>49</v>
      </c>
      <c r="C95" s="41" t="s">
        <v>181</v>
      </c>
      <c r="D95" s="41" t="s">
        <v>58</v>
      </c>
      <c r="E95" s="23">
        <v>0</v>
      </c>
      <c r="F95" s="23">
        <v>0</v>
      </c>
      <c r="G95" s="23">
        <v>0</v>
      </c>
      <c r="H95" s="23">
        <v>1148659</v>
      </c>
      <c r="I95" s="23">
        <v>78826</v>
      </c>
      <c r="J95" s="23">
        <v>16856</v>
      </c>
      <c r="K95" s="23">
        <f t="shared" si="11"/>
        <v>1148659</v>
      </c>
      <c r="L95" s="22">
        <f t="shared" si="12"/>
        <v>78826</v>
      </c>
      <c r="M95" s="22">
        <f t="shared" si="13"/>
        <v>16856</v>
      </c>
      <c r="N95" s="24" t="e">
        <f t="shared" si="14"/>
        <v>#DIV/0!</v>
      </c>
      <c r="O95" s="24" t="e">
        <f t="shared" si="15"/>
        <v>#DIV/0!</v>
      </c>
      <c r="P95" s="73" t="e">
        <f t="shared" si="16"/>
        <v>#DIV/0!</v>
      </c>
    </row>
    <row r="96" spans="2:16" ht="18" thickBot="1">
      <c r="B96" s="75">
        <v>50</v>
      </c>
      <c r="C96" s="76" t="s">
        <v>182</v>
      </c>
      <c r="D96" s="76" t="s">
        <v>58</v>
      </c>
      <c r="E96" s="23">
        <v>120098.25</v>
      </c>
      <c r="F96" s="23">
        <v>976</v>
      </c>
      <c r="G96" s="23">
        <v>195</v>
      </c>
      <c r="H96" s="23">
        <v>11124494</v>
      </c>
      <c r="I96" s="23">
        <v>78257</v>
      </c>
      <c r="J96" s="23">
        <v>15862</v>
      </c>
      <c r="K96" s="80">
        <f t="shared" si="11"/>
        <v>11004395.75</v>
      </c>
      <c r="L96" s="81">
        <f t="shared" si="12"/>
        <v>77281</v>
      </c>
      <c r="M96" s="81">
        <f t="shared" si="13"/>
        <v>15667</v>
      </c>
      <c r="N96" s="77">
        <f t="shared" si="14"/>
        <v>9162.8277264656226</v>
      </c>
      <c r="O96" s="77">
        <f t="shared" si="15"/>
        <v>7918.1352459016398</v>
      </c>
      <c r="P96" s="78">
        <f t="shared" si="16"/>
        <v>8034.3589743589746</v>
      </c>
    </row>
    <row r="97" spans="2:16">
      <c r="B97" s="27"/>
      <c r="C97" s="28"/>
      <c r="D97" s="29"/>
      <c r="E97" s="30"/>
      <c r="F97" s="30"/>
      <c r="G97" s="30"/>
      <c r="H97" s="31"/>
      <c r="I97" s="30"/>
      <c r="J97" s="30"/>
      <c r="K97" s="32"/>
      <c r="L97" s="33"/>
      <c r="M97" s="33"/>
      <c r="N97" s="34"/>
      <c r="O97" s="34"/>
      <c r="P97" s="34"/>
    </row>
    <row r="98" spans="2:16">
      <c r="B98" s="35"/>
      <c r="C98"/>
      <c r="D98" s="36"/>
      <c r="E98"/>
      <c r="F98"/>
      <c r="G98"/>
      <c r="H98"/>
      <c r="I98"/>
      <c r="J98"/>
      <c r="K98"/>
      <c r="L98"/>
      <c r="M98"/>
      <c r="N98"/>
      <c r="O98"/>
      <c r="P98"/>
    </row>
    <row r="99" spans="2:16" ht="21.75" thickBot="1">
      <c r="B99" s="128" t="s">
        <v>144</v>
      </c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30"/>
      <c r="P99" s="72"/>
    </row>
    <row r="100" spans="2:16">
      <c r="B100" s="125" t="s">
        <v>45</v>
      </c>
      <c r="C100" s="126" t="s">
        <v>46</v>
      </c>
      <c r="D100" s="131" t="s">
        <v>47</v>
      </c>
      <c r="E100" s="126" t="s">
        <v>183</v>
      </c>
      <c r="F100" s="126"/>
      <c r="G100" s="126"/>
      <c r="H100" s="126" t="s">
        <v>186</v>
      </c>
      <c r="I100" s="126"/>
      <c r="J100" s="126"/>
      <c r="K100" s="126" t="s">
        <v>48</v>
      </c>
      <c r="L100" s="126"/>
      <c r="M100" s="126"/>
      <c r="N100" s="126" t="s">
        <v>49</v>
      </c>
      <c r="O100" s="126"/>
      <c r="P100" s="127"/>
    </row>
    <row r="101" spans="2:16">
      <c r="B101" s="122"/>
      <c r="C101" s="123"/>
      <c r="D101" s="132"/>
      <c r="E101" s="25" t="s">
        <v>50</v>
      </c>
      <c r="F101" s="25" t="s">
        <v>51</v>
      </c>
      <c r="G101" s="25" t="s">
        <v>52</v>
      </c>
      <c r="H101" s="25" t="s">
        <v>50</v>
      </c>
      <c r="I101" s="25" t="s">
        <v>51</v>
      </c>
      <c r="J101" s="25" t="s">
        <v>52</v>
      </c>
      <c r="K101" s="25" t="s">
        <v>50</v>
      </c>
      <c r="L101" s="25" t="s">
        <v>53</v>
      </c>
      <c r="M101" s="25" t="s">
        <v>54</v>
      </c>
      <c r="N101" s="25" t="s">
        <v>50</v>
      </c>
      <c r="O101" s="25" t="s">
        <v>53</v>
      </c>
      <c r="P101" s="66" t="s">
        <v>54</v>
      </c>
    </row>
    <row r="102" spans="2:16">
      <c r="B102" s="67">
        <v>1</v>
      </c>
      <c r="C102" s="41" t="s">
        <v>55</v>
      </c>
      <c r="D102" s="41" t="s">
        <v>194</v>
      </c>
      <c r="E102" s="22">
        <v>45312</v>
      </c>
      <c r="F102" s="22">
        <v>5151072</v>
      </c>
      <c r="G102" s="22">
        <v>1898566</v>
      </c>
      <c r="H102" s="22">
        <v>51332</v>
      </c>
      <c r="I102" s="22">
        <v>4756343</v>
      </c>
      <c r="J102" s="22">
        <v>2068523</v>
      </c>
      <c r="K102" s="22">
        <f>H102-E102</f>
        <v>6020</v>
      </c>
      <c r="L102" s="22">
        <f>I102-F102</f>
        <v>-394729</v>
      </c>
      <c r="M102" s="22">
        <f>J102-G102</f>
        <v>169957</v>
      </c>
      <c r="N102" s="24">
        <f>K102/E102*100</f>
        <v>13.28566384180791</v>
      </c>
      <c r="O102" s="24">
        <f>L102/F102*100</f>
        <v>-7.6630456728230545</v>
      </c>
      <c r="P102" s="73">
        <f>M102/G102*100</f>
        <v>8.9518615628848295</v>
      </c>
    </row>
    <row r="103" spans="2:16">
      <c r="B103" s="68">
        <v>2</v>
      </c>
      <c r="C103" s="41" t="s">
        <v>56</v>
      </c>
      <c r="D103" s="41" t="s">
        <v>194</v>
      </c>
      <c r="E103" s="22">
        <v>20092</v>
      </c>
      <c r="F103" s="22">
        <v>2038095</v>
      </c>
      <c r="G103" s="22">
        <v>1155004</v>
      </c>
      <c r="H103" s="22">
        <v>22676</v>
      </c>
      <c r="I103" s="22">
        <v>1967285</v>
      </c>
      <c r="J103" s="22">
        <v>1285894</v>
      </c>
      <c r="K103" s="22">
        <f t="shared" ref="K103:M103" si="17">H103-E103</f>
        <v>2584</v>
      </c>
      <c r="L103" s="42">
        <f t="shared" si="17"/>
        <v>-70810</v>
      </c>
      <c r="M103" s="42">
        <f t="shared" si="17"/>
        <v>130890</v>
      </c>
      <c r="N103" s="24">
        <f t="shared" ref="N103:P103" si="18">K103/E103*100</f>
        <v>12.860840135377263</v>
      </c>
      <c r="O103" s="24">
        <f t="shared" si="18"/>
        <v>-3.4743228357853781</v>
      </c>
      <c r="P103" s="73">
        <f t="shared" si="18"/>
        <v>11.332428285962646</v>
      </c>
    </row>
    <row r="104" spans="2:16">
      <c r="B104" s="67">
        <v>3</v>
      </c>
      <c r="C104" s="41" t="s">
        <v>57</v>
      </c>
      <c r="D104" s="41" t="s">
        <v>58</v>
      </c>
      <c r="E104" s="22">
        <v>18827870</v>
      </c>
      <c r="F104" s="22">
        <v>1738661</v>
      </c>
      <c r="G104" s="22">
        <v>324323</v>
      </c>
      <c r="H104" s="22">
        <v>19934370</v>
      </c>
      <c r="I104" s="22">
        <v>2147876</v>
      </c>
      <c r="J104" s="22">
        <v>402328</v>
      </c>
      <c r="K104" s="22">
        <f t="shared" ref="K104:K151" si="19">H104-E104</f>
        <v>1106500</v>
      </c>
      <c r="L104" s="42">
        <f t="shared" ref="L104:L151" si="20">I104-F104</f>
        <v>409215</v>
      </c>
      <c r="M104" s="42">
        <f t="shared" ref="M104:M151" si="21">J104-G104</f>
        <v>78005</v>
      </c>
      <c r="N104" s="24">
        <f t="shared" ref="N104:N151" si="22">K104/E104*100</f>
        <v>5.8769260675796042</v>
      </c>
      <c r="O104" s="24">
        <f t="shared" ref="O104:O151" si="23">L104/F104*100</f>
        <v>23.53621551297234</v>
      </c>
      <c r="P104" s="73">
        <f t="shared" ref="P104:P151" si="24">M104/G104*100</f>
        <v>24.0516398775295</v>
      </c>
    </row>
    <row r="105" spans="2:16">
      <c r="B105" s="68">
        <v>4</v>
      </c>
      <c r="C105" s="41" t="s">
        <v>59</v>
      </c>
      <c r="D105" s="41" t="s">
        <v>58</v>
      </c>
      <c r="E105" s="22">
        <v>14878372</v>
      </c>
      <c r="F105" s="22">
        <v>1825165</v>
      </c>
      <c r="G105" s="22">
        <v>208852</v>
      </c>
      <c r="H105" s="22">
        <v>24635126</v>
      </c>
      <c r="I105" s="22">
        <v>2336275</v>
      </c>
      <c r="J105" s="22">
        <v>270387</v>
      </c>
      <c r="K105" s="22">
        <f t="shared" si="19"/>
        <v>9756754</v>
      </c>
      <c r="L105" s="42">
        <f t="shared" si="20"/>
        <v>511110</v>
      </c>
      <c r="M105" s="42">
        <f t="shared" si="21"/>
        <v>61535</v>
      </c>
      <c r="N105" s="24">
        <f t="shared" si="22"/>
        <v>65.576757994759106</v>
      </c>
      <c r="O105" s="24">
        <f t="shared" si="23"/>
        <v>28.003495574372728</v>
      </c>
      <c r="P105" s="73">
        <f t="shared" si="24"/>
        <v>29.463447800356235</v>
      </c>
    </row>
    <row r="106" spans="2:16">
      <c r="B106" s="67">
        <v>5</v>
      </c>
      <c r="C106" s="41" t="s">
        <v>196</v>
      </c>
      <c r="D106" s="41" t="s">
        <v>58</v>
      </c>
      <c r="E106" s="22">
        <v>7129538</v>
      </c>
      <c r="F106" s="22">
        <v>566917</v>
      </c>
      <c r="G106" s="22">
        <v>140663</v>
      </c>
      <c r="H106" s="22">
        <v>11820910</v>
      </c>
      <c r="I106" s="22">
        <v>861766</v>
      </c>
      <c r="J106" s="22">
        <v>221208</v>
      </c>
      <c r="K106" s="22">
        <f t="shared" si="19"/>
        <v>4691372</v>
      </c>
      <c r="L106" s="22">
        <f t="shared" si="20"/>
        <v>294849</v>
      </c>
      <c r="M106" s="42">
        <f t="shared" si="21"/>
        <v>80545</v>
      </c>
      <c r="N106" s="24">
        <f t="shared" si="22"/>
        <v>65.801907500878741</v>
      </c>
      <c r="O106" s="24">
        <f t="shared" si="23"/>
        <v>52.009200641363726</v>
      </c>
      <c r="P106" s="73">
        <f t="shared" si="24"/>
        <v>57.260971257544625</v>
      </c>
    </row>
    <row r="107" spans="2:16">
      <c r="B107" s="68">
        <v>6</v>
      </c>
      <c r="C107" s="41" t="s">
        <v>195</v>
      </c>
      <c r="D107" s="41" t="s">
        <v>58</v>
      </c>
      <c r="E107" s="22">
        <v>22393770</v>
      </c>
      <c r="F107" s="22">
        <v>1183032</v>
      </c>
      <c r="G107" s="22">
        <v>167216</v>
      </c>
      <c r="H107" s="22">
        <v>25823460</v>
      </c>
      <c r="I107" s="22">
        <v>1235403</v>
      </c>
      <c r="J107" s="22">
        <v>195795</v>
      </c>
      <c r="K107" s="22">
        <f t="shared" si="19"/>
        <v>3429690</v>
      </c>
      <c r="L107" s="42">
        <f t="shared" si="20"/>
        <v>52371</v>
      </c>
      <c r="M107" s="42">
        <f t="shared" si="21"/>
        <v>28579</v>
      </c>
      <c r="N107" s="24">
        <f t="shared" si="22"/>
        <v>15.315375660284088</v>
      </c>
      <c r="O107" s="24">
        <f t="shared" si="23"/>
        <v>4.4268455967378735</v>
      </c>
      <c r="P107" s="73">
        <f t="shared" si="24"/>
        <v>17.091067840398047</v>
      </c>
    </row>
    <row r="108" spans="2:16">
      <c r="B108" s="67">
        <v>7</v>
      </c>
      <c r="C108" s="41" t="s">
        <v>64</v>
      </c>
      <c r="D108" s="41" t="s">
        <v>58</v>
      </c>
      <c r="E108" s="22">
        <v>665000</v>
      </c>
      <c r="F108" s="22">
        <v>81397</v>
      </c>
      <c r="G108" s="22">
        <v>160876</v>
      </c>
      <c r="H108" s="22">
        <v>682000</v>
      </c>
      <c r="I108" s="22">
        <v>84962</v>
      </c>
      <c r="J108" s="22">
        <v>169340</v>
      </c>
      <c r="K108" s="22">
        <f t="shared" si="19"/>
        <v>17000</v>
      </c>
      <c r="L108" s="42">
        <f t="shared" si="20"/>
        <v>3565</v>
      </c>
      <c r="M108" s="42">
        <f t="shared" si="21"/>
        <v>8464</v>
      </c>
      <c r="N108" s="24">
        <f t="shared" si="22"/>
        <v>2.5563909774436091</v>
      </c>
      <c r="O108" s="24">
        <f t="shared" si="23"/>
        <v>4.3797682961288498</v>
      </c>
      <c r="P108" s="73">
        <f t="shared" si="24"/>
        <v>5.2611949576071009</v>
      </c>
    </row>
    <row r="109" spans="2:16">
      <c r="B109" s="68">
        <v>8</v>
      </c>
      <c r="C109" s="41" t="s">
        <v>63</v>
      </c>
      <c r="D109" s="41" t="s">
        <v>199</v>
      </c>
      <c r="E109" s="22">
        <v>458545.93999999994</v>
      </c>
      <c r="F109" s="22">
        <v>236308</v>
      </c>
      <c r="G109" s="22">
        <v>157792</v>
      </c>
      <c r="H109" s="22">
        <v>363588.18200000044</v>
      </c>
      <c r="I109" s="22">
        <v>188695</v>
      </c>
      <c r="J109" s="22">
        <v>126947</v>
      </c>
      <c r="K109" s="42">
        <f t="shared" si="19"/>
        <v>-94957.757999999507</v>
      </c>
      <c r="L109" s="42">
        <f t="shared" si="20"/>
        <v>-47613</v>
      </c>
      <c r="M109" s="42">
        <f t="shared" si="21"/>
        <v>-30845</v>
      </c>
      <c r="N109" s="24">
        <f t="shared" si="22"/>
        <v>-20.708450280903048</v>
      </c>
      <c r="O109" s="24">
        <f t="shared" si="23"/>
        <v>-20.14870423345803</v>
      </c>
      <c r="P109" s="73">
        <f t="shared" si="24"/>
        <v>-19.547885824376394</v>
      </c>
    </row>
    <row r="110" spans="2:16">
      <c r="B110" s="67">
        <v>9</v>
      </c>
      <c r="C110" s="41" t="s">
        <v>97</v>
      </c>
      <c r="D110" s="41" t="s">
        <v>58</v>
      </c>
      <c r="E110" s="22">
        <v>5030252</v>
      </c>
      <c r="F110" s="22">
        <v>614764</v>
      </c>
      <c r="G110" s="22">
        <v>60774</v>
      </c>
      <c r="H110" s="22">
        <v>5666757.5</v>
      </c>
      <c r="I110" s="22">
        <v>644060</v>
      </c>
      <c r="J110" s="22">
        <v>120204</v>
      </c>
      <c r="K110" s="22">
        <f t="shared" si="19"/>
        <v>636505.5</v>
      </c>
      <c r="L110" s="22">
        <f t="shared" si="20"/>
        <v>29296</v>
      </c>
      <c r="M110" s="42">
        <f t="shared" si="21"/>
        <v>59430</v>
      </c>
      <c r="N110" s="24">
        <f t="shared" si="22"/>
        <v>12.653550955300052</v>
      </c>
      <c r="O110" s="24">
        <f t="shared" si="23"/>
        <v>4.7654059118621133</v>
      </c>
      <c r="P110" s="73">
        <f t="shared" si="24"/>
        <v>97.788527988942647</v>
      </c>
    </row>
    <row r="111" spans="2:16">
      <c r="B111" s="68">
        <v>10</v>
      </c>
      <c r="C111" s="41" t="s">
        <v>104</v>
      </c>
      <c r="D111" s="41" t="s">
        <v>197</v>
      </c>
      <c r="E111" s="22">
        <v>1055045</v>
      </c>
      <c r="F111" s="22">
        <v>320310</v>
      </c>
      <c r="G111" s="22">
        <v>93305</v>
      </c>
      <c r="H111" s="22">
        <v>945198</v>
      </c>
      <c r="I111" s="22">
        <v>322857</v>
      </c>
      <c r="J111" s="22">
        <v>106809</v>
      </c>
      <c r="K111" s="22">
        <f t="shared" si="19"/>
        <v>-109847</v>
      </c>
      <c r="L111" s="42">
        <f t="shared" si="20"/>
        <v>2547</v>
      </c>
      <c r="M111" s="42">
        <f t="shared" si="21"/>
        <v>13504</v>
      </c>
      <c r="N111" s="24">
        <f t="shared" si="22"/>
        <v>-10.411593818273154</v>
      </c>
      <c r="O111" s="24">
        <f t="shared" si="23"/>
        <v>0.79516718179263834</v>
      </c>
      <c r="P111" s="73">
        <f t="shared" si="24"/>
        <v>14.47296500723434</v>
      </c>
    </row>
    <row r="112" spans="2:16">
      <c r="B112" s="67">
        <v>11</v>
      </c>
      <c r="C112" s="41" t="s">
        <v>62</v>
      </c>
      <c r="D112" s="41" t="s">
        <v>58</v>
      </c>
      <c r="E112" s="22">
        <v>32038030</v>
      </c>
      <c r="F112" s="22">
        <v>796140</v>
      </c>
      <c r="G112" s="22">
        <v>197329</v>
      </c>
      <c r="H112" s="22">
        <v>21313228</v>
      </c>
      <c r="I112" s="22">
        <v>526744</v>
      </c>
      <c r="J112" s="22">
        <v>102219</v>
      </c>
      <c r="K112" s="22">
        <f t="shared" si="19"/>
        <v>-10724802</v>
      </c>
      <c r="L112" s="42">
        <f t="shared" si="20"/>
        <v>-269396</v>
      </c>
      <c r="M112" s="42">
        <f t="shared" si="21"/>
        <v>-95110</v>
      </c>
      <c r="N112" s="24">
        <f t="shared" si="22"/>
        <v>-33.475223039618854</v>
      </c>
      <c r="O112" s="24">
        <f t="shared" si="23"/>
        <v>-33.837767226869644</v>
      </c>
      <c r="P112" s="73">
        <f t="shared" si="24"/>
        <v>-48.1986935523922</v>
      </c>
    </row>
    <row r="113" spans="2:16">
      <c r="B113" s="68">
        <v>12</v>
      </c>
      <c r="C113" s="41" t="s">
        <v>61</v>
      </c>
      <c r="D113" s="41" t="s">
        <v>58</v>
      </c>
      <c r="E113" s="22">
        <v>22686970</v>
      </c>
      <c r="F113" s="22">
        <v>836682</v>
      </c>
      <c r="G113" s="22">
        <v>42052</v>
      </c>
      <c r="H113" s="22">
        <v>24114419</v>
      </c>
      <c r="I113" s="22">
        <v>1060303</v>
      </c>
      <c r="J113" s="22">
        <v>80625</v>
      </c>
      <c r="K113" s="42">
        <f t="shared" si="19"/>
        <v>1427449</v>
      </c>
      <c r="L113" s="42">
        <f t="shared" si="20"/>
        <v>223621</v>
      </c>
      <c r="M113" s="42">
        <f t="shared" si="21"/>
        <v>38573</v>
      </c>
      <c r="N113" s="24">
        <f t="shared" si="22"/>
        <v>6.2919332110017336</v>
      </c>
      <c r="O113" s="24">
        <f t="shared" si="23"/>
        <v>26.727119742028631</v>
      </c>
      <c r="P113" s="73">
        <f t="shared" si="24"/>
        <v>91.726909540568826</v>
      </c>
    </row>
    <row r="114" spans="2:16">
      <c r="B114" s="67">
        <v>13</v>
      </c>
      <c r="C114" s="41" t="s">
        <v>108</v>
      </c>
      <c r="D114" s="41" t="s">
        <v>199</v>
      </c>
      <c r="E114" s="22">
        <v>508986.20210000005</v>
      </c>
      <c r="F114" s="22">
        <v>106650</v>
      </c>
      <c r="G114" s="22">
        <v>49515</v>
      </c>
      <c r="H114" s="22">
        <v>670375.62020000012</v>
      </c>
      <c r="I114" s="22">
        <v>159768</v>
      </c>
      <c r="J114" s="22">
        <v>74462</v>
      </c>
      <c r="K114" s="22">
        <f t="shared" si="19"/>
        <v>161389.41810000007</v>
      </c>
      <c r="L114" s="42">
        <f t="shared" si="20"/>
        <v>53118</v>
      </c>
      <c r="M114" s="42">
        <f t="shared" si="21"/>
        <v>24947</v>
      </c>
      <c r="N114" s="42">
        <f t="shared" si="22"/>
        <v>31.708014369374212</v>
      </c>
      <c r="O114" s="42">
        <f t="shared" si="23"/>
        <v>49.805907172995781</v>
      </c>
      <c r="P114" s="74">
        <f t="shared" si="24"/>
        <v>50.382712309401192</v>
      </c>
    </row>
    <row r="115" spans="2:16">
      <c r="B115" s="68">
        <v>14</v>
      </c>
      <c r="C115" s="41" t="s">
        <v>101</v>
      </c>
      <c r="D115" s="41" t="s">
        <v>58</v>
      </c>
      <c r="E115" s="22">
        <v>5037241</v>
      </c>
      <c r="F115" s="22">
        <v>350785</v>
      </c>
      <c r="G115" s="22">
        <v>103327</v>
      </c>
      <c r="H115" s="22">
        <v>3784369.4</v>
      </c>
      <c r="I115" s="22">
        <v>245646</v>
      </c>
      <c r="J115" s="22">
        <v>73783</v>
      </c>
      <c r="K115" s="42">
        <f t="shared" si="19"/>
        <v>-1252871.6000000001</v>
      </c>
      <c r="L115" s="42">
        <f t="shared" si="20"/>
        <v>-105139</v>
      </c>
      <c r="M115" s="42">
        <f t="shared" si="21"/>
        <v>-29544</v>
      </c>
      <c r="N115" s="42">
        <f t="shared" si="22"/>
        <v>-24.872179036103297</v>
      </c>
      <c r="O115" s="42">
        <f t="shared" si="23"/>
        <v>-29.97249027181892</v>
      </c>
      <c r="P115" s="74">
        <f t="shared" si="24"/>
        <v>-28.592720198979936</v>
      </c>
    </row>
    <row r="116" spans="2:16">
      <c r="B116" s="67">
        <v>15</v>
      </c>
      <c r="C116" s="41" t="s">
        <v>60</v>
      </c>
      <c r="D116" s="41" t="s">
        <v>58</v>
      </c>
      <c r="E116" s="22">
        <v>14737935</v>
      </c>
      <c r="F116" s="22">
        <v>1200546</v>
      </c>
      <c r="G116" s="22">
        <v>108193</v>
      </c>
      <c r="H116" s="22">
        <v>11806480</v>
      </c>
      <c r="I116" s="22">
        <v>803417</v>
      </c>
      <c r="J116" s="22">
        <v>72799</v>
      </c>
      <c r="K116" s="22">
        <f t="shared" si="19"/>
        <v>-2931455</v>
      </c>
      <c r="L116" s="42">
        <f t="shared" si="20"/>
        <v>-397129</v>
      </c>
      <c r="M116" s="42">
        <f t="shared" si="21"/>
        <v>-35394</v>
      </c>
      <c r="N116" s="24">
        <f t="shared" si="22"/>
        <v>-19.890540974702358</v>
      </c>
      <c r="O116" s="24">
        <f t="shared" si="23"/>
        <v>-33.079032373603347</v>
      </c>
      <c r="P116" s="73">
        <f t="shared" si="24"/>
        <v>-32.713761518767384</v>
      </c>
    </row>
    <row r="117" spans="2:16">
      <c r="B117" s="68">
        <v>16</v>
      </c>
      <c r="C117" s="41" t="s">
        <v>110</v>
      </c>
      <c r="D117" s="41" t="s">
        <v>58</v>
      </c>
      <c r="E117" s="22">
        <v>3357675</v>
      </c>
      <c r="F117" s="22">
        <v>99793</v>
      </c>
      <c r="G117" s="22">
        <v>64073</v>
      </c>
      <c r="H117" s="22">
        <v>3581990.1100000003</v>
      </c>
      <c r="I117" s="22">
        <v>101292</v>
      </c>
      <c r="J117" s="22">
        <v>70002</v>
      </c>
      <c r="K117" s="42">
        <f t="shared" si="19"/>
        <v>224315.11000000034</v>
      </c>
      <c r="L117" s="42">
        <f t="shared" si="20"/>
        <v>1499</v>
      </c>
      <c r="M117" s="42">
        <f t="shared" si="21"/>
        <v>5929</v>
      </c>
      <c r="N117" s="24">
        <f t="shared" si="22"/>
        <v>6.6806677239458949</v>
      </c>
      <c r="O117" s="24">
        <f t="shared" si="23"/>
        <v>1.502109366388424</v>
      </c>
      <c r="P117" s="73">
        <f t="shared" si="24"/>
        <v>9.2535077177594314</v>
      </c>
    </row>
    <row r="118" spans="2:16">
      <c r="B118" s="67">
        <v>17</v>
      </c>
      <c r="C118" s="41" t="s">
        <v>172</v>
      </c>
      <c r="D118" s="41" t="s">
        <v>58</v>
      </c>
      <c r="E118" s="22">
        <v>156974</v>
      </c>
      <c r="F118" s="22">
        <v>7499</v>
      </c>
      <c r="G118" s="22">
        <v>3530</v>
      </c>
      <c r="H118" s="22">
        <v>2136938</v>
      </c>
      <c r="I118" s="22">
        <v>140882</v>
      </c>
      <c r="J118" s="22">
        <v>66172</v>
      </c>
      <c r="K118" s="22">
        <f t="shared" si="19"/>
        <v>1979964</v>
      </c>
      <c r="L118" s="42">
        <f t="shared" si="20"/>
        <v>133383</v>
      </c>
      <c r="M118" s="42">
        <f t="shared" si="21"/>
        <v>62642</v>
      </c>
      <c r="N118" s="24">
        <f t="shared" si="22"/>
        <v>1261.3324499598659</v>
      </c>
      <c r="O118" s="24">
        <f t="shared" si="23"/>
        <v>1778.6771569542605</v>
      </c>
      <c r="P118" s="73">
        <f t="shared" si="24"/>
        <v>1774.5609065155809</v>
      </c>
    </row>
    <row r="119" spans="2:16">
      <c r="B119" s="68">
        <v>18</v>
      </c>
      <c r="C119" s="41" t="s">
        <v>102</v>
      </c>
      <c r="D119" s="41" t="s">
        <v>194</v>
      </c>
      <c r="E119" s="22">
        <v>2796</v>
      </c>
      <c r="F119" s="22">
        <v>311980</v>
      </c>
      <c r="G119" s="22">
        <v>47213</v>
      </c>
      <c r="H119" s="22">
        <v>4244.8</v>
      </c>
      <c r="I119" s="22">
        <v>390446</v>
      </c>
      <c r="J119" s="22">
        <v>60859</v>
      </c>
      <c r="K119" s="42">
        <f t="shared" si="19"/>
        <v>1448.8000000000002</v>
      </c>
      <c r="L119" s="42">
        <f t="shared" si="20"/>
        <v>78466</v>
      </c>
      <c r="M119" s="42">
        <f t="shared" si="21"/>
        <v>13646</v>
      </c>
      <c r="N119" s="24">
        <f t="shared" si="22"/>
        <v>51.816881258941351</v>
      </c>
      <c r="O119" s="24">
        <f t="shared" si="23"/>
        <v>25.150971216103596</v>
      </c>
      <c r="P119" s="73">
        <f t="shared" si="24"/>
        <v>28.903056361595326</v>
      </c>
    </row>
    <row r="120" spans="2:16">
      <c r="B120" s="67">
        <v>19</v>
      </c>
      <c r="C120" s="41" t="s">
        <v>99</v>
      </c>
      <c r="D120" s="41" t="s">
        <v>58</v>
      </c>
      <c r="E120" s="22">
        <v>3898845</v>
      </c>
      <c r="F120" s="22">
        <v>363634</v>
      </c>
      <c r="G120" s="22">
        <v>69860</v>
      </c>
      <c r="H120" s="22">
        <v>2767674</v>
      </c>
      <c r="I120" s="22">
        <v>298035</v>
      </c>
      <c r="J120" s="22">
        <v>57616</v>
      </c>
      <c r="K120" s="22">
        <f t="shared" si="19"/>
        <v>-1131171</v>
      </c>
      <c r="L120" s="42">
        <f t="shared" si="20"/>
        <v>-65599</v>
      </c>
      <c r="M120" s="42">
        <f t="shared" si="21"/>
        <v>-12244</v>
      </c>
      <c r="N120" s="24">
        <f t="shared" si="22"/>
        <v>-29.012976920087873</v>
      </c>
      <c r="O120" s="24">
        <f t="shared" si="23"/>
        <v>-18.039842258974684</v>
      </c>
      <c r="P120" s="73">
        <f t="shared" si="24"/>
        <v>-17.526481534497567</v>
      </c>
    </row>
    <row r="121" spans="2:16">
      <c r="B121" s="68">
        <v>20</v>
      </c>
      <c r="C121" s="41" t="s">
        <v>100</v>
      </c>
      <c r="D121" s="41" t="s">
        <v>58</v>
      </c>
      <c r="E121" s="22">
        <v>1943707</v>
      </c>
      <c r="F121" s="22">
        <v>299195</v>
      </c>
      <c r="G121" s="22">
        <v>60902</v>
      </c>
      <c r="H121" s="22">
        <v>1800160</v>
      </c>
      <c r="I121" s="22">
        <v>267340</v>
      </c>
      <c r="J121" s="22">
        <v>53311</v>
      </c>
      <c r="K121" s="42">
        <f t="shared" si="19"/>
        <v>-143547</v>
      </c>
      <c r="L121" s="22">
        <f t="shared" si="20"/>
        <v>-31855</v>
      </c>
      <c r="M121" s="42">
        <f t="shared" si="21"/>
        <v>-7591</v>
      </c>
      <c r="N121" s="24">
        <f t="shared" si="22"/>
        <v>-7.3852180395501996</v>
      </c>
      <c r="O121" s="24">
        <f t="shared" si="23"/>
        <v>-10.646902521766741</v>
      </c>
      <c r="P121" s="73">
        <f t="shared" si="24"/>
        <v>-12.464286887130143</v>
      </c>
    </row>
    <row r="122" spans="2:16">
      <c r="B122" s="67">
        <v>21</v>
      </c>
      <c r="C122" s="41" t="s">
        <v>125</v>
      </c>
      <c r="D122" s="41" t="s">
        <v>58</v>
      </c>
      <c r="E122" s="22">
        <v>515894.30000000005</v>
      </c>
      <c r="F122" s="22">
        <v>68012</v>
      </c>
      <c r="G122" s="22">
        <v>20288</v>
      </c>
      <c r="H122" s="22">
        <v>1714876.85</v>
      </c>
      <c r="I122" s="22">
        <v>173966</v>
      </c>
      <c r="J122" s="22">
        <v>52373</v>
      </c>
      <c r="K122" s="22">
        <f t="shared" si="19"/>
        <v>1198982.55</v>
      </c>
      <c r="L122" s="22">
        <f t="shared" si="20"/>
        <v>105954</v>
      </c>
      <c r="M122" s="42">
        <f t="shared" si="21"/>
        <v>32085</v>
      </c>
      <c r="N122" s="24">
        <f t="shared" si="22"/>
        <v>232.40856702622997</v>
      </c>
      <c r="O122" s="24">
        <f t="shared" si="23"/>
        <v>155.78721402105512</v>
      </c>
      <c r="P122" s="73">
        <f t="shared" si="24"/>
        <v>158.14767350157729</v>
      </c>
    </row>
    <row r="123" spans="2:16">
      <c r="B123" s="68">
        <v>22</v>
      </c>
      <c r="C123" s="41" t="s">
        <v>113</v>
      </c>
      <c r="D123" s="41" t="s">
        <v>58</v>
      </c>
      <c r="E123" s="22">
        <v>2485320</v>
      </c>
      <c r="F123" s="22">
        <v>94839</v>
      </c>
      <c r="G123" s="22">
        <v>19934</v>
      </c>
      <c r="H123" s="22">
        <v>3132657.9</v>
      </c>
      <c r="I123" s="22">
        <v>200589</v>
      </c>
      <c r="J123" s="22">
        <v>40542</v>
      </c>
      <c r="K123" s="22">
        <f t="shared" si="19"/>
        <v>647337.89999999991</v>
      </c>
      <c r="L123" s="22">
        <f t="shared" si="20"/>
        <v>105750</v>
      </c>
      <c r="M123" s="42">
        <f t="shared" si="21"/>
        <v>20608</v>
      </c>
      <c r="N123" s="24">
        <f t="shared" si="22"/>
        <v>26.046460817922839</v>
      </c>
      <c r="O123" s="24">
        <f t="shared" si="23"/>
        <v>111.50476069971214</v>
      </c>
      <c r="P123" s="73">
        <f t="shared" si="24"/>
        <v>103.38115782080868</v>
      </c>
    </row>
    <row r="124" spans="2:16">
      <c r="B124" s="67">
        <v>23</v>
      </c>
      <c r="C124" s="41" t="s">
        <v>122</v>
      </c>
      <c r="D124" s="41" t="s">
        <v>123</v>
      </c>
      <c r="E124" s="22">
        <v>18457.89</v>
      </c>
      <c r="F124" s="22">
        <v>57284</v>
      </c>
      <c r="G124" s="22">
        <v>28418</v>
      </c>
      <c r="H124" s="22">
        <v>25627.04900000001</v>
      </c>
      <c r="I124" s="22">
        <v>70043</v>
      </c>
      <c r="J124" s="22">
        <v>39361</v>
      </c>
      <c r="K124" s="22">
        <f t="shared" si="19"/>
        <v>7169.1590000000106</v>
      </c>
      <c r="L124" s="42">
        <f t="shared" si="20"/>
        <v>12759</v>
      </c>
      <c r="M124" s="42">
        <f t="shared" si="21"/>
        <v>10943</v>
      </c>
      <c r="N124" s="24">
        <f t="shared" si="22"/>
        <v>38.840620460951989</v>
      </c>
      <c r="O124" s="24">
        <f t="shared" si="23"/>
        <v>22.27323510928008</v>
      </c>
      <c r="P124" s="73">
        <f t="shared" si="24"/>
        <v>38.507284115701317</v>
      </c>
    </row>
    <row r="125" spans="2:16">
      <c r="B125" s="68">
        <v>24</v>
      </c>
      <c r="C125" s="41" t="s">
        <v>121</v>
      </c>
      <c r="D125" s="41" t="s">
        <v>197</v>
      </c>
      <c r="E125" s="22">
        <v>8861</v>
      </c>
      <c r="F125" s="22">
        <v>62036</v>
      </c>
      <c r="G125" s="22">
        <v>26553</v>
      </c>
      <c r="H125" s="22">
        <v>11078</v>
      </c>
      <c r="I125" s="22">
        <v>83045</v>
      </c>
      <c r="J125" s="22">
        <v>35807</v>
      </c>
      <c r="K125" s="22">
        <f t="shared" si="19"/>
        <v>2217</v>
      </c>
      <c r="L125" s="42">
        <f t="shared" si="20"/>
        <v>21009</v>
      </c>
      <c r="M125" s="42">
        <f t="shared" si="21"/>
        <v>9254</v>
      </c>
      <c r="N125" s="24">
        <f t="shared" si="22"/>
        <v>25.019749463943121</v>
      </c>
      <c r="O125" s="24">
        <f t="shared" si="23"/>
        <v>33.865819846540717</v>
      </c>
      <c r="P125" s="73">
        <f t="shared" si="24"/>
        <v>34.851052611757616</v>
      </c>
    </row>
    <row r="126" spans="2:16">
      <c r="B126" s="67">
        <v>25</v>
      </c>
      <c r="C126" s="41" t="s">
        <v>152</v>
      </c>
      <c r="D126" s="41" t="s">
        <v>197</v>
      </c>
      <c r="E126" s="22">
        <v>0</v>
      </c>
      <c r="F126" s="22">
        <v>0</v>
      </c>
      <c r="G126" s="22">
        <v>0</v>
      </c>
      <c r="H126" s="22">
        <v>130</v>
      </c>
      <c r="I126" s="22">
        <v>26423</v>
      </c>
      <c r="J126" s="22">
        <v>35716</v>
      </c>
      <c r="K126" s="22">
        <f t="shared" si="19"/>
        <v>130</v>
      </c>
      <c r="L126" s="42">
        <f t="shared" si="20"/>
        <v>26423</v>
      </c>
      <c r="M126" s="42">
        <f t="shared" si="21"/>
        <v>35716</v>
      </c>
      <c r="N126" s="24">
        <v>0</v>
      </c>
      <c r="O126" s="24">
        <v>0</v>
      </c>
      <c r="P126" s="73">
        <v>0</v>
      </c>
    </row>
    <row r="127" spans="2:16">
      <c r="B127" s="68">
        <v>26</v>
      </c>
      <c r="C127" s="41" t="s">
        <v>174</v>
      </c>
      <c r="D127" s="41" t="s">
        <v>58</v>
      </c>
      <c r="E127" s="22">
        <v>6631120</v>
      </c>
      <c r="F127" s="22">
        <v>505867</v>
      </c>
      <c r="G127" s="22">
        <v>111664</v>
      </c>
      <c r="H127" s="22">
        <v>2680000</v>
      </c>
      <c r="I127" s="22">
        <v>188254</v>
      </c>
      <c r="J127" s="22">
        <v>35111</v>
      </c>
      <c r="K127" s="22">
        <f t="shared" si="19"/>
        <v>-3951120</v>
      </c>
      <c r="L127" s="42">
        <f t="shared" si="20"/>
        <v>-317613</v>
      </c>
      <c r="M127" s="42">
        <f t="shared" si="21"/>
        <v>-76553</v>
      </c>
      <c r="N127" s="24">
        <v>100</v>
      </c>
      <c r="O127" s="24">
        <v>100</v>
      </c>
      <c r="P127" s="73">
        <v>100</v>
      </c>
    </row>
    <row r="128" spans="2:16">
      <c r="B128" s="67">
        <v>27</v>
      </c>
      <c r="C128" s="41" t="s">
        <v>163</v>
      </c>
      <c r="D128" s="41" t="s">
        <v>58</v>
      </c>
      <c r="E128" s="22">
        <v>197260</v>
      </c>
      <c r="F128" s="22">
        <v>208125</v>
      </c>
      <c r="G128" s="22">
        <v>38820</v>
      </c>
      <c r="H128" s="22">
        <v>155469</v>
      </c>
      <c r="I128" s="22">
        <v>186518</v>
      </c>
      <c r="J128" s="22">
        <v>34798</v>
      </c>
      <c r="K128" s="22">
        <f t="shared" si="19"/>
        <v>-41791</v>
      </c>
      <c r="L128" s="42">
        <f t="shared" si="20"/>
        <v>-21607</v>
      </c>
      <c r="M128" s="42">
        <f t="shared" si="21"/>
        <v>-4022</v>
      </c>
      <c r="N128" s="24">
        <f t="shared" si="22"/>
        <v>-21.185744702423197</v>
      </c>
      <c r="O128" s="24">
        <f t="shared" si="23"/>
        <v>-10.381741741741742</v>
      </c>
      <c r="P128" s="73">
        <f t="shared" si="24"/>
        <v>-10.360638845955693</v>
      </c>
    </row>
    <row r="129" spans="2:16">
      <c r="B129" s="68">
        <v>28</v>
      </c>
      <c r="C129" s="41" t="s">
        <v>164</v>
      </c>
      <c r="D129" s="41" t="s">
        <v>58</v>
      </c>
      <c r="E129" s="22">
        <v>30532.14</v>
      </c>
      <c r="F129" s="22">
        <v>6927</v>
      </c>
      <c r="G129" s="22">
        <v>2938</v>
      </c>
      <c r="H129" s="22">
        <v>356927.12000000005</v>
      </c>
      <c r="I129" s="22">
        <v>80051</v>
      </c>
      <c r="J129" s="22">
        <v>33978</v>
      </c>
      <c r="K129" s="42">
        <f t="shared" si="19"/>
        <v>326394.98000000004</v>
      </c>
      <c r="L129" s="42">
        <f t="shared" si="20"/>
        <v>73124</v>
      </c>
      <c r="M129" s="42">
        <f t="shared" si="21"/>
        <v>31040</v>
      </c>
      <c r="N129" s="24">
        <f t="shared" si="22"/>
        <v>1069.0209726537348</v>
      </c>
      <c r="O129" s="24">
        <f t="shared" si="23"/>
        <v>1055.6373610509602</v>
      </c>
      <c r="P129" s="73">
        <f t="shared" si="24"/>
        <v>1056.5010211027911</v>
      </c>
    </row>
    <row r="130" spans="2:16">
      <c r="B130" s="67">
        <v>29</v>
      </c>
      <c r="C130" s="41" t="s">
        <v>162</v>
      </c>
      <c r="D130" s="41" t="s">
        <v>58</v>
      </c>
      <c r="E130" s="22">
        <v>14115106</v>
      </c>
      <c r="F130" s="22">
        <v>243037</v>
      </c>
      <c r="G130" s="22">
        <v>44691</v>
      </c>
      <c r="H130" s="22">
        <v>8842320</v>
      </c>
      <c r="I130" s="22">
        <v>148553</v>
      </c>
      <c r="J130" s="22">
        <v>33124</v>
      </c>
      <c r="K130" s="42">
        <f t="shared" si="19"/>
        <v>-5272786</v>
      </c>
      <c r="L130" s="42">
        <f t="shared" si="20"/>
        <v>-94484</v>
      </c>
      <c r="M130" s="42">
        <f t="shared" si="21"/>
        <v>-11567</v>
      </c>
      <c r="N130" s="24">
        <f t="shared" si="22"/>
        <v>-37.355624534452666</v>
      </c>
      <c r="O130" s="24">
        <f t="shared" si="23"/>
        <v>-38.876385077169317</v>
      </c>
      <c r="P130" s="73">
        <f t="shared" si="24"/>
        <v>-25.882168669307021</v>
      </c>
    </row>
    <row r="131" spans="2:16">
      <c r="B131" s="68">
        <v>30</v>
      </c>
      <c r="C131" s="41" t="s">
        <v>109</v>
      </c>
      <c r="D131" s="41" t="s">
        <v>58</v>
      </c>
      <c r="E131" s="22">
        <v>771237.2</v>
      </c>
      <c r="F131" s="22">
        <v>124150</v>
      </c>
      <c r="G131" s="22">
        <v>30127</v>
      </c>
      <c r="H131" s="22">
        <v>758258.86</v>
      </c>
      <c r="I131" s="22">
        <v>134864</v>
      </c>
      <c r="J131" s="22">
        <v>32687</v>
      </c>
      <c r="K131" s="42">
        <f t="shared" si="19"/>
        <v>-12978.339999999967</v>
      </c>
      <c r="L131" s="22">
        <f t="shared" si="20"/>
        <v>10714</v>
      </c>
      <c r="M131" s="42">
        <f t="shared" si="21"/>
        <v>2560</v>
      </c>
      <c r="N131" s="24">
        <f t="shared" si="22"/>
        <v>-1.6827948651854405</v>
      </c>
      <c r="O131" s="24">
        <f t="shared" si="23"/>
        <v>8.6298832057994357</v>
      </c>
      <c r="P131" s="73">
        <f t="shared" si="24"/>
        <v>8.497361171042586</v>
      </c>
    </row>
    <row r="132" spans="2:16">
      <c r="B132" s="67">
        <v>31</v>
      </c>
      <c r="C132" s="41" t="s">
        <v>151</v>
      </c>
      <c r="D132" s="41" t="s">
        <v>58</v>
      </c>
      <c r="E132" s="22">
        <v>8256</v>
      </c>
      <c r="F132" s="22">
        <v>1581</v>
      </c>
      <c r="G132" s="22">
        <v>487</v>
      </c>
      <c r="H132" s="22">
        <v>129417.5</v>
      </c>
      <c r="I132" s="22">
        <v>67260</v>
      </c>
      <c r="J132" s="22">
        <v>31249</v>
      </c>
      <c r="K132" s="22">
        <f t="shared" si="19"/>
        <v>121161.5</v>
      </c>
      <c r="L132" s="22">
        <f t="shared" si="20"/>
        <v>65679</v>
      </c>
      <c r="M132" s="42">
        <f t="shared" si="21"/>
        <v>30762</v>
      </c>
      <c r="N132" s="24">
        <f t="shared" si="22"/>
        <v>1467.5569282945735</v>
      </c>
      <c r="O132" s="24">
        <f t="shared" si="23"/>
        <v>4154.2694497153698</v>
      </c>
      <c r="P132" s="73">
        <f t="shared" si="24"/>
        <v>6316.6324435318274</v>
      </c>
    </row>
    <row r="133" spans="2:16">
      <c r="B133" s="68">
        <v>32</v>
      </c>
      <c r="C133" s="41" t="s">
        <v>124</v>
      </c>
      <c r="D133" s="41" t="s">
        <v>199</v>
      </c>
      <c r="E133" s="22">
        <v>79017.736999999994</v>
      </c>
      <c r="F133" s="22">
        <v>41867</v>
      </c>
      <c r="G133" s="22">
        <v>22629</v>
      </c>
      <c r="H133" s="22">
        <v>85720.479200000016</v>
      </c>
      <c r="I133" s="22">
        <v>55855</v>
      </c>
      <c r="J133" s="22">
        <v>30534</v>
      </c>
      <c r="K133" s="22">
        <f t="shared" si="19"/>
        <v>6702.7422000000224</v>
      </c>
      <c r="L133" s="42">
        <f t="shared" si="20"/>
        <v>13988</v>
      </c>
      <c r="M133" s="42">
        <f t="shared" si="21"/>
        <v>7905</v>
      </c>
      <c r="N133" s="24">
        <f t="shared" si="22"/>
        <v>8.4825792973544942</v>
      </c>
      <c r="O133" s="24">
        <f t="shared" si="23"/>
        <v>33.410562017818329</v>
      </c>
      <c r="P133" s="73">
        <f t="shared" si="24"/>
        <v>34.933050510407</v>
      </c>
    </row>
    <row r="134" spans="2:16">
      <c r="B134" s="67">
        <v>33</v>
      </c>
      <c r="C134" s="41" t="s">
        <v>120</v>
      </c>
      <c r="D134" s="41" t="s">
        <v>58</v>
      </c>
      <c r="E134" s="22">
        <v>728002.74</v>
      </c>
      <c r="F134" s="22">
        <v>72780</v>
      </c>
      <c r="G134" s="22">
        <v>47133</v>
      </c>
      <c r="H134" s="22">
        <v>424182</v>
      </c>
      <c r="I134" s="22">
        <v>39832</v>
      </c>
      <c r="J134" s="22">
        <v>29076</v>
      </c>
      <c r="K134" s="22">
        <f t="shared" si="19"/>
        <v>-303820.74</v>
      </c>
      <c r="L134" s="22">
        <f t="shared" si="20"/>
        <v>-32948</v>
      </c>
      <c r="M134" s="42">
        <f t="shared" si="21"/>
        <v>-18057</v>
      </c>
      <c r="N134" s="24">
        <f t="shared" si="22"/>
        <v>-41.733461058127332</v>
      </c>
      <c r="O134" s="24">
        <f t="shared" si="23"/>
        <v>-45.270678757900527</v>
      </c>
      <c r="P134" s="73">
        <f t="shared" si="24"/>
        <v>-38.310737699700844</v>
      </c>
    </row>
    <row r="135" spans="2:16">
      <c r="B135" s="68">
        <v>34</v>
      </c>
      <c r="C135" s="41" t="s">
        <v>119</v>
      </c>
      <c r="D135" s="41" t="s">
        <v>58</v>
      </c>
      <c r="E135" s="22">
        <v>515172.6</v>
      </c>
      <c r="F135" s="22">
        <v>70179</v>
      </c>
      <c r="G135" s="22">
        <v>25584</v>
      </c>
      <c r="H135" s="22">
        <v>539085.38</v>
      </c>
      <c r="I135" s="22">
        <v>79714</v>
      </c>
      <c r="J135" s="22">
        <v>28898</v>
      </c>
      <c r="K135" s="42">
        <f t="shared" si="19"/>
        <v>23912.780000000028</v>
      </c>
      <c r="L135" s="22">
        <f t="shared" si="20"/>
        <v>9535</v>
      </c>
      <c r="M135" s="42">
        <f t="shared" si="21"/>
        <v>3314</v>
      </c>
      <c r="N135" s="24">
        <f t="shared" si="22"/>
        <v>4.6417026060780469</v>
      </c>
      <c r="O135" s="24">
        <f t="shared" si="23"/>
        <v>13.586685475712107</v>
      </c>
      <c r="P135" s="73">
        <f t="shared" si="24"/>
        <v>12.953408380237649</v>
      </c>
    </row>
    <row r="136" spans="2:16">
      <c r="B136" s="67">
        <v>35</v>
      </c>
      <c r="C136" s="41" t="s">
        <v>115</v>
      </c>
      <c r="D136" s="41" t="s">
        <v>199</v>
      </c>
      <c r="E136" s="22">
        <v>2020348.2700000003</v>
      </c>
      <c r="F136" s="22">
        <v>115134</v>
      </c>
      <c r="G136" s="22">
        <v>31272</v>
      </c>
      <c r="H136" s="22">
        <v>2617167.1764999996</v>
      </c>
      <c r="I136" s="22">
        <v>113248</v>
      </c>
      <c r="J136" s="22">
        <v>28245</v>
      </c>
      <c r="K136" s="42">
        <f t="shared" si="19"/>
        <v>596818.90649999934</v>
      </c>
      <c r="L136" s="42">
        <f t="shared" si="20"/>
        <v>-1886</v>
      </c>
      <c r="M136" s="42">
        <f t="shared" si="21"/>
        <v>-3027</v>
      </c>
      <c r="N136" s="24">
        <f t="shared" si="22"/>
        <v>29.540397334564467</v>
      </c>
      <c r="O136" s="24">
        <f t="shared" si="23"/>
        <v>-1.6380912675664878</v>
      </c>
      <c r="P136" s="73">
        <f t="shared" si="24"/>
        <v>-9.6795855717574835</v>
      </c>
    </row>
    <row r="137" spans="2:16">
      <c r="B137" s="68">
        <v>36</v>
      </c>
      <c r="C137" s="41" t="s">
        <v>114</v>
      </c>
      <c r="D137" s="41" t="s">
        <v>197</v>
      </c>
      <c r="E137" s="22">
        <v>95</v>
      </c>
      <c r="F137" s="22">
        <v>95229</v>
      </c>
      <c r="G137" s="22">
        <v>17566</v>
      </c>
      <c r="H137" s="22">
        <v>140</v>
      </c>
      <c r="I137" s="22">
        <v>145612</v>
      </c>
      <c r="J137" s="22">
        <v>27205</v>
      </c>
      <c r="K137" s="42">
        <f t="shared" si="19"/>
        <v>45</v>
      </c>
      <c r="L137" s="22">
        <f t="shared" si="20"/>
        <v>50383</v>
      </c>
      <c r="M137" s="42">
        <f t="shared" si="21"/>
        <v>9639</v>
      </c>
      <c r="N137" s="24">
        <f t="shared" si="22"/>
        <v>47.368421052631575</v>
      </c>
      <c r="O137" s="24">
        <f t="shared" si="23"/>
        <v>52.90720263785191</v>
      </c>
      <c r="P137" s="73">
        <f t="shared" si="24"/>
        <v>54.873050210634176</v>
      </c>
    </row>
    <row r="138" spans="2:16">
      <c r="B138" s="67">
        <v>37</v>
      </c>
      <c r="C138" s="41" t="s">
        <v>116</v>
      </c>
      <c r="D138" s="41" t="s">
        <v>199</v>
      </c>
      <c r="E138" s="22">
        <v>1083149.0539999998</v>
      </c>
      <c r="F138" s="22">
        <v>110474</v>
      </c>
      <c r="G138" s="22">
        <v>34624</v>
      </c>
      <c r="H138" s="22">
        <v>766418.61820000014</v>
      </c>
      <c r="I138" s="22">
        <v>77982</v>
      </c>
      <c r="J138" s="22">
        <v>24854</v>
      </c>
      <c r="K138" s="22">
        <f t="shared" si="19"/>
        <v>-316730.43579999963</v>
      </c>
      <c r="L138" s="42">
        <f t="shared" si="20"/>
        <v>-32492</v>
      </c>
      <c r="M138" s="42">
        <f t="shared" si="21"/>
        <v>-9770</v>
      </c>
      <c r="N138" s="24">
        <f t="shared" si="22"/>
        <v>-29.241629730491344</v>
      </c>
      <c r="O138" s="24">
        <f t="shared" si="23"/>
        <v>-29.411445226931221</v>
      </c>
      <c r="P138" s="73">
        <f t="shared" si="24"/>
        <v>-28.217421441774494</v>
      </c>
    </row>
    <row r="139" spans="2:16">
      <c r="B139" s="68">
        <v>38</v>
      </c>
      <c r="C139" s="41" t="s">
        <v>159</v>
      </c>
      <c r="D139" s="41" t="s">
        <v>200</v>
      </c>
      <c r="E139" s="22">
        <v>177.15199999999999</v>
      </c>
      <c r="F139" s="22">
        <v>1521</v>
      </c>
      <c r="G139" s="22">
        <v>325</v>
      </c>
      <c r="H139" s="22">
        <v>31787.130422222228</v>
      </c>
      <c r="I139" s="22">
        <v>113362</v>
      </c>
      <c r="J139" s="22">
        <v>24082</v>
      </c>
      <c r="K139" s="42">
        <f t="shared" si="19"/>
        <v>31609.97842222223</v>
      </c>
      <c r="L139" s="42">
        <f t="shared" si="20"/>
        <v>111841</v>
      </c>
      <c r="M139" s="42">
        <f t="shared" si="21"/>
        <v>23757</v>
      </c>
      <c r="N139" s="24">
        <f t="shared" si="22"/>
        <v>17843.421706908321</v>
      </c>
      <c r="O139" s="24">
        <f t="shared" si="23"/>
        <v>7353.1229454306385</v>
      </c>
      <c r="P139" s="73">
        <f t="shared" si="24"/>
        <v>7309.8461538461534</v>
      </c>
    </row>
    <row r="140" spans="2:16">
      <c r="B140" s="67">
        <v>39</v>
      </c>
      <c r="C140" s="41" t="s">
        <v>161</v>
      </c>
      <c r="D140" s="41" t="s">
        <v>58</v>
      </c>
      <c r="E140" s="22">
        <v>186266</v>
      </c>
      <c r="F140" s="22">
        <v>69632</v>
      </c>
      <c r="G140" s="22">
        <v>11175</v>
      </c>
      <c r="H140" s="22">
        <v>364739</v>
      </c>
      <c r="I140" s="22">
        <v>156404</v>
      </c>
      <c r="J140" s="22">
        <v>24045</v>
      </c>
      <c r="K140" s="42">
        <f t="shared" si="19"/>
        <v>178473</v>
      </c>
      <c r="L140" s="42">
        <f t="shared" si="20"/>
        <v>86772</v>
      </c>
      <c r="M140" s="42">
        <f t="shared" si="21"/>
        <v>12870</v>
      </c>
      <c r="N140" s="24">
        <f t="shared" si="22"/>
        <v>95.81619834000837</v>
      </c>
      <c r="O140" s="24">
        <f t="shared" si="23"/>
        <v>124.61511948529412</v>
      </c>
      <c r="P140" s="73">
        <f t="shared" si="24"/>
        <v>115.16778523489933</v>
      </c>
    </row>
    <row r="141" spans="2:16">
      <c r="B141" s="68">
        <v>40</v>
      </c>
      <c r="C141" s="41" t="s">
        <v>178</v>
      </c>
      <c r="D141" s="41" t="s">
        <v>58</v>
      </c>
      <c r="E141" s="22">
        <v>434115</v>
      </c>
      <c r="F141" s="22">
        <v>23119</v>
      </c>
      <c r="G141" s="22">
        <v>4317</v>
      </c>
      <c r="H141" s="22">
        <v>5175750</v>
      </c>
      <c r="I141" s="22">
        <v>120999</v>
      </c>
      <c r="J141" s="22">
        <v>23484</v>
      </c>
      <c r="K141" s="22">
        <f t="shared" si="19"/>
        <v>4741635</v>
      </c>
      <c r="L141" s="42">
        <f t="shared" si="20"/>
        <v>97880</v>
      </c>
      <c r="M141" s="42">
        <f t="shared" si="21"/>
        <v>19167</v>
      </c>
      <c r="N141" s="24">
        <f t="shared" si="22"/>
        <v>1092.2532047959642</v>
      </c>
      <c r="O141" s="24">
        <f t="shared" si="23"/>
        <v>423.37471343916258</v>
      </c>
      <c r="P141" s="73">
        <f t="shared" si="24"/>
        <v>443.98888116747742</v>
      </c>
    </row>
    <row r="142" spans="2:16">
      <c r="B142" s="67">
        <v>41</v>
      </c>
      <c r="C142" s="41" t="s">
        <v>117</v>
      </c>
      <c r="D142" s="41" t="s">
        <v>58</v>
      </c>
      <c r="E142" s="22">
        <v>648546.21022579854</v>
      </c>
      <c r="F142" s="22">
        <v>93660</v>
      </c>
      <c r="G142" s="22">
        <v>17975</v>
      </c>
      <c r="H142" s="22">
        <v>3865481.74117612</v>
      </c>
      <c r="I142" s="22">
        <v>652091</v>
      </c>
      <c r="J142" s="22">
        <v>23225</v>
      </c>
      <c r="K142" s="42">
        <f t="shared" si="19"/>
        <v>3216935.5309503214</v>
      </c>
      <c r="L142" s="42">
        <f t="shared" si="20"/>
        <v>558431</v>
      </c>
      <c r="M142" s="42">
        <f t="shared" si="21"/>
        <v>5250</v>
      </c>
      <c r="N142" s="24">
        <f t="shared" si="22"/>
        <v>496.02256249871692</v>
      </c>
      <c r="O142" s="24">
        <f t="shared" si="23"/>
        <v>596.23211616485162</v>
      </c>
      <c r="P142" s="73">
        <f t="shared" si="24"/>
        <v>29.207232267037554</v>
      </c>
    </row>
    <row r="143" spans="2:16">
      <c r="B143" s="68">
        <v>42</v>
      </c>
      <c r="C143" s="41" t="s">
        <v>153</v>
      </c>
      <c r="D143" s="41" t="s">
        <v>58</v>
      </c>
      <c r="E143" s="22">
        <v>166928.5</v>
      </c>
      <c r="F143" s="22">
        <v>67348</v>
      </c>
      <c r="G143" s="22">
        <v>17352</v>
      </c>
      <c r="H143" s="22">
        <v>178124.72</v>
      </c>
      <c r="I143" s="22">
        <v>73341</v>
      </c>
      <c r="J143" s="22">
        <v>20968</v>
      </c>
      <c r="K143" s="22">
        <f t="shared" si="19"/>
        <v>11196.220000000001</v>
      </c>
      <c r="L143" s="22">
        <f t="shared" si="20"/>
        <v>5993</v>
      </c>
      <c r="M143" s="42">
        <f t="shared" si="21"/>
        <v>3616</v>
      </c>
      <c r="N143" s="24">
        <f t="shared" si="22"/>
        <v>6.7071949966602471</v>
      </c>
      <c r="O143" s="24">
        <f t="shared" si="23"/>
        <v>8.8985567500148477</v>
      </c>
      <c r="P143" s="73">
        <f t="shared" si="24"/>
        <v>20.839096357768558</v>
      </c>
    </row>
    <row r="144" spans="2:16">
      <c r="B144" s="67">
        <v>43</v>
      </c>
      <c r="C144" s="41" t="s">
        <v>165</v>
      </c>
      <c r="D144" s="41" t="s">
        <v>58</v>
      </c>
      <c r="E144" s="22">
        <v>29734.202399999998</v>
      </c>
      <c r="F144" s="22">
        <v>15228</v>
      </c>
      <c r="G144" s="22">
        <v>8499</v>
      </c>
      <c r="H144" s="22">
        <v>83315.817999999985</v>
      </c>
      <c r="I144" s="22">
        <v>36381</v>
      </c>
      <c r="J144" s="22">
        <v>19773</v>
      </c>
      <c r="K144" s="22">
        <f t="shared" si="19"/>
        <v>53581.61559999999</v>
      </c>
      <c r="L144" s="42">
        <f t="shared" si="20"/>
        <v>21153</v>
      </c>
      <c r="M144" s="42">
        <f t="shared" si="21"/>
        <v>11274</v>
      </c>
      <c r="N144" s="24">
        <f t="shared" si="22"/>
        <v>180.2019602853043</v>
      </c>
      <c r="O144" s="24">
        <f t="shared" si="23"/>
        <v>138.90858944050433</v>
      </c>
      <c r="P144" s="73">
        <f t="shared" si="24"/>
        <v>132.65090010589483</v>
      </c>
    </row>
    <row r="145" spans="2:16">
      <c r="B145" s="68">
        <v>44</v>
      </c>
      <c r="C145" s="41" t="s">
        <v>185</v>
      </c>
      <c r="D145" s="41" t="s">
        <v>197</v>
      </c>
      <c r="E145" s="22">
        <v>86087</v>
      </c>
      <c r="F145" s="22">
        <v>62958</v>
      </c>
      <c r="G145" s="22">
        <v>19462</v>
      </c>
      <c r="H145" s="22">
        <v>25865</v>
      </c>
      <c r="I145" s="22">
        <v>70945</v>
      </c>
      <c r="J145" s="22">
        <v>19693</v>
      </c>
      <c r="K145" s="22">
        <f t="shared" si="19"/>
        <v>-60222</v>
      </c>
      <c r="L145" s="42">
        <f t="shared" si="20"/>
        <v>7987</v>
      </c>
      <c r="M145" s="42">
        <f t="shared" si="21"/>
        <v>231</v>
      </c>
      <c r="N145" s="24">
        <f t="shared" si="22"/>
        <v>-69.954813154134769</v>
      </c>
      <c r="O145" s="24">
        <f t="shared" si="23"/>
        <v>12.686235267956416</v>
      </c>
      <c r="P145" s="73">
        <f t="shared" si="24"/>
        <v>1.1869283732401603</v>
      </c>
    </row>
    <row r="146" spans="2:16">
      <c r="B146" s="67">
        <v>45</v>
      </c>
      <c r="C146" s="41" t="s">
        <v>126</v>
      </c>
      <c r="D146" s="41" t="s">
        <v>197</v>
      </c>
      <c r="E146" s="22">
        <v>3405</v>
      </c>
      <c r="F146" s="22">
        <v>51896</v>
      </c>
      <c r="G146" s="22">
        <v>18187</v>
      </c>
      <c r="H146" s="22">
        <v>3348</v>
      </c>
      <c r="I146" s="22">
        <v>54956</v>
      </c>
      <c r="J146" s="22">
        <v>19667</v>
      </c>
      <c r="K146" s="22">
        <f t="shared" si="19"/>
        <v>-57</v>
      </c>
      <c r="L146" s="42">
        <f t="shared" si="20"/>
        <v>3060</v>
      </c>
      <c r="M146" s="42">
        <f t="shared" si="21"/>
        <v>1480</v>
      </c>
      <c r="N146" s="24">
        <f t="shared" si="22"/>
        <v>-1.6740088105726871</v>
      </c>
      <c r="O146" s="24">
        <f t="shared" si="23"/>
        <v>5.8964082010174197</v>
      </c>
      <c r="P146" s="73">
        <f t="shared" si="24"/>
        <v>8.1376807609831197</v>
      </c>
    </row>
    <row r="147" spans="2:16">
      <c r="B147" s="68">
        <v>46</v>
      </c>
      <c r="C147" s="41" t="s">
        <v>175</v>
      </c>
      <c r="D147" s="41" t="s">
        <v>197</v>
      </c>
      <c r="E147" s="22">
        <v>374</v>
      </c>
      <c r="F147" s="22">
        <v>31668</v>
      </c>
      <c r="G147" s="22">
        <v>11441</v>
      </c>
      <c r="H147" s="22">
        <v>573</v>
      </c>
      <c r="I147" s="22">
        <v>53474</v>
      </c>
      <c r="J147" s="22">
        <v>18760</v>
      </c>
      <c r="K147" s="22">
        <f t="shared" si="19"/>
        <v>199</v>
      </c>
      <c r="L147" s="22">
        <f t="shared" si="20"/>
        <v>21806</v>
      </c>
      <c r="M147" s="42">
        <f t="shared" si="21"/>
        <v>7319</v>
      </c>
      <c r="N147" s="24">
        <v>100</v>
      </c>
      <c r="O147" s="24">
        <v>100</v>
      </c>
      <c r="P147" s="73">
        <v>100</v>
      </c>
    </row>
    <row r="148" spans="2:16">
      <c r="B148" s="67">
        <v>47</v>
      </c>
      <c r="C148" s="41" t="s">
        <v>112</v>
      </c>
      <c r="D148" s="41" t="s">
        <v>58</v>
      </c>
      <c r="E148" s="22">
        <v>2526203</v>
      </c>
      <c r="F148" s="22">
        <v>105639</v>
      </c>
      <c r="G148" s="22">
        <v>20264</v>
      </c>
      <c r="H148" s="22">
        <v>1769450</v>
      </c>
      <c r="I148" s="22">
        <v>73814</v>
      </c>
      <c r="J148" s="22">
        <v>18148</v>
      </c>
      <c r="K148" s="42">
        <f t="shared" si="19"/>
        <v>-756753</v>
      </c>
      <c r="L148" s="42">
        <f t="shared" si="20"/>
        <v>-31825</v>
      </c>
      <c r="M148" s="42">
        <f t="shared" si="21"/>
        <v>-2116</v>
      </c>
      <c r="N148" s="24">
        <f t="shared" si="22"/>
        <v>-29.956143666997466</v>
      </c>
      <c r="O148" s="42">
        <f t="shared" si="23"/>
        <v>-30.126184458391315</v>
      </c>
      <c r="P148" s="73">
        <f t="shared" si="24"/>
        <v>-10.442163442558233</v>
      </c>
    </row>
    <row r="149" spans="2:16">
      <c r="B149" s="68">
        <v>48</v>
      </c>
      <c r="C149" s="41" t="s">
        <v>176</v>
      </c>
      <c r="D149" s="41" t="s">
        <v>58</v>
      </c>
      <c r="E149" s="22">
        <v>64130</v>
      </c>
      <c r="F149" s="22">
        <v>13230</v>
      </c>
      <c r="G149" s="22">
        <v>48739</v>
      </c>
      <c r="H149" s="22">
        <v>68900</v>
      </c>
      <c r="I149" s="22">
        <v>16384</v>
      </c>
      <c r="J149" s="22">
        <v>17820</v>
      </c>
      <c r="K149" s="22">
        <f t="shared" si="19"/>
        <v>4770</v>
      </c>
      <c r="L149" s="42">
        <f t="shared" si="20"/>
        <v>3154</v>
      </c>
      <c r="M149" s="42">
        <f t="shared" si="21"/>
        <v>-30919</v>
      </c>
      <c r="N149" s="24">
        <f t="shared" si="22"/>
        <v>7.4380165289256199</v>
      </c>
      <c r="O149" s="24">
        <f t="shared" si="23"/>
        <v>23.839758125472411</v>
      </c>
      <c r="P149" s="73">
        <f t="shared" si="24"/>
        <v>-63.437903937298671</v>
      </c>
    </row>
    <row r="150" spans="2:16">
      <c r="B150" s="67">
        <v>49</v>
      </c>
      <c r="C150" s="41" t="s">
        <v>106</v>
      </c>
      <c r="D150" s="41" t="s">
        <v>58</v>
      </c>
      <c r="E150" s="22">
        <v>2166780</v>
      </c>
      <c r="F150" s="22">
        <v>177691</v>
      </c>
      <c r="G150" s="22">
        <v>16027</v>
      </c>
      <c r="H150" s="22">
        <v>2461490</v>
      </c>
      <c r="I150" s="22">
        <v>196186</v>
      </c>
      <c r="J150" s="22">
        <v>17817</v>
      </c>
      <c r="K150" s="42">
        <f t="shared" si="19"/>
        <v>294710</v>
      </c>
      <c r="L150" s="42">
        <f t="shared" si="20"/>
        <v>18495</v>
      </c>
      <c r="M150" s="42">
        <f t="shared" si="21"/>
        <v>1790</v>
      </c>
      <c r="N150" s="24">
        <f t="shared" si="22"/>
        <v>13.601288547983645</v>
      </c>
      <c r="O150" s="24">
        <f t="shared" si="23"/>
        <v>10.408518157925837</v>
      </c>
      <c r="P150" s="73">
        <f t="shared" si="24"/>
        <v>11.16865289823423</v>
      </c>
    </row>
    <row r="151" spans="2:16" ht="18" thickBot="1">
      <c r="B151" s="75">
        <v>50</v>
      </c>
      <c r="C151" s="76" t="s">
        <v>111</v>
      </c>
      <c r="D151" s="76" t="s">
        <v>197</v>
      </c>
      <c r="E151" s="22">
        <v>26466</v>
      </c>
      <c r="F151" s="22">
        <v>103411</v>
      </c>
      <c r="G151" s="22">
        <v>19369</v>
      </c>
      <c r="H151" s="22">
        <v>25613</v>
      </c>
      <c r="I151" s="22">
        <v>93818</v>
      </c>
      <c r="J151" s="22">
        <v>17726</v>
      </c>
      <c r="K151" s="71">
        <f t="shared" si="19"/>
        <v>-853</v>
      </c>
      <c r="L151" s="71">
        <f t="shared" si="20"/>
        <v>-9593</v>
      </c>
      <c r="M151" s="71">
        <f t="shared" si="21"/>
        <v>-1643</v>
      </c>
      <c r="N151" s="77">
        <f t="shared" si="22"/>
        <v>-3.2230030983148188</v>
      </c>
      <c r="O151" s="77">
        <f t="shared" si="23"/>
        <v>-9.2765759928827691</v>
      </c>
      <c r="P151" s="78">
        <f t="shared" si="24"/>
        <v>-8.4826268780009286</v>
      </c>
    </row>
    <row r="153" spans="2:16" ht="18" thickBot="1"/>
    <row r="154" spans="2:16" ht="30" customHeight="1" thickBot="1">
      <c r="B154" s="119" t="s">
        <v>65</v>
      </c>
      <c r="C154" s="120"/>
      <c r="D154" s="120"/>
      <c r="E154" s="120"/>
      <c r="F154" s="120"/>
      <c r="G154" s="120"/>
      <c r="H154" s="120"/>
      <c r="I154" s="120"/>
      <c r="J154" s="120"/>
      <c r="K154" s="120"/>
      <c r="L154" s="121"/>
      <c r="M154" s="65"/>
    </row>
    <row r="155" spans="2:16">
      <c r="B155" s="125" t="s">
        <v>45</v>
      </c>
      <c r="C155" s="126" t="s">
        <v>66</v>
      </c>
      <c r="D155" s="126" t="s">
        <v>47</v>
      </c>
      <c r="E155" s="126" t="s">
        <v>187</v>
      </c>
      <c r="F155" s="126"/>
      <c r="G155" s="126"/>
      <c r="H155" s="126" t="s">
        <v>188</v>
      </c>
      <c r="I155" s="126"/>
      <c r="J155" s="126"/>
      <c r="K155" s="126" t="s">
        <v>48</v>
      </c>
      <c r="L155" s="127"/>
    </row>
    <row r="156" spans="2:16" ht="18" thickBot="1">
      <c r="B156" s="122"/>
      <c r="C156" s="123"/>
      <c r="D156" s="123"/>
      <c r="E156" s="25" t="s">
        <v>50</v>
      </c>
      <c r="F156" s="25" t="s">
        <v>51</v>
      </c>
      <c r="G156" s="25" t="s">
        <v>52</v>
      </c>
      <c r="H156" s="25" t="s">
        <v>50</v>
      </c>
      <c r="I156" s="25" t="s">
        <v>51</v>
      </c>
      <c r="J156" s="25" t="s">
        <v>52</v>
      </c>
      <c r="K156" s="25" t="s">
        <v>53</v>
      </c>
      <c r="L156" s="66" t="s">
        <v>67</v>
      </c>
    </row>
    <row r="157" spans="2:16" ht="18" thickBot="1">
      <c r="B157" s="67">
        <v>1</v>
      </c>
      <c r="C157" s="39" t="s">
        <v>70</v>
      </c>
      <c r="D157" s="37" t="s">
        <v>58</v>
      </c>
      <c r="E157" s="95">
        <v>1064179</v>
      </c>
      <c r="F157" s="95">
        <v>145581</v>
      </c>
      <c r="G157" s="95">
        <v>4.97</v>
      </c>
      <c r="H157" s="95">
        <v>1839897</v>
      </c>
      <c r="I157" s="95">
        <v>267488</v>
      </c>
      <c r="J157" s="95">
        <v>8.7099999999999991</v>
      </c>
      <c r="K157" s="98">
        <f>I157-F157</f>
        <v>121907</v>
      </c>
      <c r="L157" s="100">
        <f>K157/F157*100</f>
        <v>83.738262547997337</v>
      </c>
    </row>
    <row r="158" spans="2:16" ht="18" thickBot="1">
      <c r="B158" s="68">
        <v>2</v>
      </c>
      <c r="C158" s="40" t="s">
        <v>68</v>
      </c>
      <c r="D158" s="37" t="s">
        <v>58</v>
      </c>
      <c r="E158" s="96">
        <v>658902</v>
      </c>
      <c r="F158" s="96">
        <v>218442</v>
      </c>
      <c r="G158" s="96">
        <v>664.21</v>
      </c>
      <c r="H158" s="95">
        <v>672670</v>
      </c>
      <c r="I158" s="95">
        <v>146279</v>
      </c>
      <c r="J158" s="95">
        <v>679.34</v>
      </c>
      <c r="K158" s="98">
        <f t="shared" ref="K158:K173" si="25">I158-F158</f>
        <v>-72163</v>
      </c>
      <c r="L158" s="100">
        <f t="shared" ref="L158:L172" si="26">K158/F158*100</f>
        <v>-33.035313721720186</v>
      </c>
    </row>
    <row r="159" spans="2:16" ht="18" thickBot="1">
      <c r="B159" s="67">
        <v>3</v>
      </c>
      <c r="C159" s="39" t="s">
        <v>71</v>
      </c>
      <c r="D159" s="38" t="s">
        <v>72</v>
      </c>
      <c r="E159" s="95">
        <v>85205</v>
      </c>
      <c r="F159" s="95">
        <v>112334</v>
      </c>
      <c r="G159" s="95">
        <v>12.66</v>
      </c>
      <c r="H159" s="95">
        <v>4436</v>
      </c>
      <c r="I159" s="95">
        <v>95929</v>
      </c>
      <c r="J159" s="95">
        <v>10.51</v>
      </c>
      <c r="K159" s="98">
        <f t="shared" si="25"/>
        <v>-16405</v>
      </c>
      <c r="L159" s="100">
        <f t="shared" si="26"/>
        <v>-14.603770897502091</v>
      </c>
    </row>
    <row r="160" spans="2:16" ht="18" thickBot="1">
      <c r="B160" s="68">
        <v>4</v>
      </c>
      <c r="C160" s="40" t="s">
        <v>69</v>
      </c>
      <c r="D160" s="37" t="s">
        <v>58</v>
      </c>
      <c r="E160" s="96">
        <v>364080</v>
      </c>
      <c r="F160" s="96">
        <v>158750</v>
      </c>
      <c r="G160" s="96">
        <v>2354.8200000000002</v>
      </c>
      <c r="H160" s="95">
        <v>535580</v>
      </c>
      <c r="I160" s="95">
        <v>176632</v>
      </c>
      <c r="J160" s="95">
        <v>3569.53</v>
      </c>
      <c r="K160" s="98">
        <f t="shared" si="25"/>
        <v>17882</v>
      </c>
      <c r="L160" s="100">
        <f t="shared" si="26"/>
        <v>11.264251968503936</v>
      </c>
    </row>
    <row r="161" spans="2:14" ht="18" thickBot="1">
      <c r="B161" s="67">
        <v>5</v>
      </c>
      <c r="C161" s="39" t="s">
        <v>79</v>
      </c>
      <c r="D161" s="38" t="s">
        <v>58</v>
      </c>
      <c r="E161" s="96">
        <v>34000</v>
      </c>
      <c r="F161" s="96">
        <v>1088</v>
      </c>
      <c r="G161" s="96">
        <v>0.11</v>
      </c>
      <c r="H161" s="95">
        <v>3025</v>
      </c>
      <c r="I161" s="95">
        <v>640</v>
      </c>
      <c r="J161" s="95">
        <v>0.34</v>
      </c>
      <c r="K161" s="98">
        <f t="shared" si="25"/>
        <v>-448</v>
      </c>
      <c r="L161" s="100">
        <f t="shared" si="26"/>
        <v>-41.17647058823529</v>
      </c>
    </row>
    <row r="162" spans="2:14" ht="18" thickBot="1">
      <c r="B162" s="68">
        <v>6</v>
      </c>
      <c r="C162" s="40" t="s">
        <v>76</v>
      </c>
      <c r="D162" s="37" t="s">
        <v>75</v>
      </c>
      <c r="E162" s="95">
        <v>697</v>
      </c>
      <c r="F162" s="95">
        <v>19370</v>
      </c>
      <c r="G162" s="95">
        <v>1.1299999999999999</v>
      </c>
      <c r="H162" s="95">
        <v>3228</v>
      </c>
      <c r="I162" s="95">
        <v>64498</v>
      </c>
      <c r="J162" s="95">
        <v>2.8299999999999996</v>
      </c>
      <c r="K162" s="98">
        <f t="shared" si="25"/>
        <v>45128</v>
      </c>
      <c r="L162" s="100">
        <f t="shared" si="26"/>
        <v>232.9788332472896</v>
      </c>
    </row>
    <row r="163" spans="2:14" ht="18" thickBot="1">
      <c r="B163" s="67">
        <v>7</v>
      </c>
      <c r="C163" s="40" t="s">
        <v>74</v>
      </c>
      <c r="D163" s="37" t="s">
        <v>75</v>
      </c>
      <c r="E163" s="96">
        <v>193000</v>
      </c>
      <c r="F163" s="96">
        <v>29358</v>
      </c>
      <c r="G163" s="96">
        <v>0.68</v>
      </c>
      <c r="H163" s="95">
        <v>420000</v>
      </c>
      <c r="I163" s="95">
        <v>70277</v>
      </c>
      <c r="J163" s="95">
        <v>1.36</v>
      </c>
      <c r="K163" s="98">
        <f t="shared" si="25"/>
        <v>40919</v>
      </c>
      <c r="L163" s="104">
        <v>100</v>
      </c>
    </row>
    <row r="164" spans="2:14" ht="18" thickBot="1">
      <c r="B164" s="68">
        <v>8</v>
      </c>
      <c r="C164" s="39" t="s">
        <v>167</v>
      </c>
      <c r="D164" s="38" t="s">
        <v>58</v>
      </c>
      <c r="E164" s="95">
        <v>0</v>
      </c>
      <c r="F164" s="95">
        <v>0</v>
      </c>
      <c r="G164" s="95">
        <v>0</v>
      </c>
      <c r="H164" s="95">
        <v>73850</v>
      </c>
      <c r="I164" s="95">
        <v>20088</v>
      </c>
      <c r="J164" s="95">
        <v>369.93</v>
      </c>
      <c r="K164" s="98">
        <f>I164-F164</f>
        <v>20088</v>
      </c>
      <c r="L164" s="100">
        <v>100</v>
      </c>
    </row>
    <row r="165" spans="2:14" ht="18" thickBot="1">
      <c r="B165" s="67">
        <v>9</v>
      </c>
      <c r="C165" s="40" t="s">
        <v>73</v>
      </c>
      <c r="D165" s="37" t="s">
        <v>58</v>
      </c>
      <c r="E165" s="95">
        <v>48300</v>
      </c>
      <c r="F165" s="95">
        <v>3644</v>
      </c>
      <c r="G165" s="95">
        <v>48.53</v>
      </c>
      <c r="H165" s="95">
        <v>261139</v>
      </c>
      <c r="I165" s="95">
        <v>19007</v>
      </c>
      <c r="J165" s="95">
        <v>262.83999999999997</v>
      </c>
      <c r="K165" s="98">
        <f>I165-F165</f>
        <v>15363</v>
      </c>
      <c r="L165" s="100">
        <f>K165/F165*100</f>
        <v>421.59714599341385</v>
      </c>
    </row>
    <row r="166" spans="2:14" ht="18" thickBot="1">
      <c r="B166" s="68">
        <v>10</v>
      </c>
      <c r="C166" s="40" t="s">
        <v>96</v>
      </c>
      <c r="D166" s="37" t="s">
        <v>58</v>
      </c>
      <c r="E166" s="96">
        <v>156455</v>
      </c>
      <c r="F166" s="96">
        <v>10676</v>
      </c>
      <c r="G166" s="96">
        <v>2.94</v>
      </c>
      <c r="H166" s="95">
        <v>107464</v>
      </c>
      <c r="I166" s="95">
        <v>7240</v>
      </c>
      <c r="J166" s="95">
        <v>1.02</v>
      </c>
      <c r="K166" s="98">
        <f t="shared" si="25"/>
        <v>-3436</v>
      </c>
      <c r="L166" s="100">
        <f t="shared" si="26"/>
        <v>-32.184338703634317</v>
      </c>
    </row>
    <row r="167" spans="2:14" ht="18" thickBot="1">
      <c r="B167" s="67">
        <v>11</v>
      </c>
      <c r="C167" s="39" t="s">
        <v>77</v>
      </c>
      <c r="D167" s="38" t="s">
        <v>58</v>
      </c>
      <c r="E167" s="95">
        <v>25500</v>
      </c>
      <c r="F167" s="95">
        <v>16320</v>
      </c>
      <c r="G167" s="95">
        <v>0.45200000000000001</v>
      </c>
      <c r="H167" s="95">
        <v>9000</v>
      </c>
      <c r="I167" s="95">
        <v>5760</v>
      </c>
      <c r="J167" s="95">
        <v>0.12</v>
      </c>
      <c r="K167" s="98">
        <f>I167-F167</f>
        <v>-10560</v>
      </c>
      <c r="L167" s="100">
        <f>K167/F167*100</f>
        <v>-64.705882352941174</v>
      </c>
    </row>
    <row r="168" spans="2:14" ht="18" thickBot="1">
      <c r="B168" s="68">
        <v>12</v>
      </c>
      <c r="C168" s="39" t="s">
        <v>78</v>
      </c>
      <c r="D168" s="38" t="s">
        <v>58</v>
      </c>
      <c r="E168" s="95">
        <v>194250</v>
      </c>
      <c r="F168" s="95">
        <v>8348</v>
      </c>
      <c r="G168" s="95">
        <v>1.7</v>
      </c>
      <c r="H168" s="95">
        <v>132475</v>
      </c>
      <c r="I168" s="95">
        <v>6207</v>
      </c>
      <c r="J168" s="95">
        <v>0.8</v>
      </c>
      <c r="K168" s="98">
        <f>I168-F168</f>
        <v>-2141</v>
      </c>
      <c r="L168" s="100">
        <f>K168/F168*100</f>
        <v>-25.646861523718258</v>
      </c>
    </row>
    <row r="169" spans="2:14" ht="18" thickBot="1">
      <c r="B169" s="67">
        <v>13</v>
      </c>
      <c r="C169" s="40" t="s">
        <v>168</v>
      </c>
      <c r="D169" s="37" t="s">
        <v>58</v>
      </c>
      <c r="E169" s="95">
        <v>148480</v>
      </c>
      <c r="F169" s="95">
        <v>14189</v>
      </c>
      <c r="G169" s="95">
        <v>1.36</v>
      </c>
      <c r="H169" s="95">
        <v>32714</v>
      </c>
      <c r="I169" s="95">
        <v>2945</v>
      </c>
      <c r="J169" s="95">
        <v>0.23</v>
      </c>
      <c r="K169" s="98">
        <f>I169-F169</f>
        <v>-11244</v>
      </c>
      <c r="L169" s="100">
        <v>100</v>
      </c>
    </row>
    <row r="170" spans="2:14" ht="18" thickBot="1">
      <c r="B170" s="68">
        <v>14</v>
      </c>
      <c r="C170" s="40" t="s">
        <v>154</v>
      </c>
      <c r="D170" s="38" t="s">
        <v>58</v>
      </c>
      <c r="E170" s="52">
        <v>0</v>
      </c>
      <c r="F170" s="52">
        <v>0</v>
      </c>
      <c r="G170" s="52">
        <v>0</v>
      </c>
      <c r="H170" s="95">
        <v>99.85</v>
      </c>
      <c r="I170" s="95">
        <v>1598</v>
      </c>
      <c r="J170" s="95">
        <v>0.113</v>
      </c>
      <c r="K170" s="98">
        <f>I170-F170</f>
        <v>1598</v>
      </c>
      <c r="L170" s="100">
        <v>100</v>
      </c>
    </row>
    <row r="171" spans="2:14" ht="18" thickBot="1">
      <c r="B171" s="67">
        <v>15</v>
      </c>
      <c r="C171" s="40" t="s">
        <v>169</v>
      </c>
      <c r="D171" s="37" t="s">
        <v>58</v>
      </c>
      <c r="E171" s="96">
        <v>0</v>
      </c>
      <c r="F171" s="96">
        <v>0</v>
      </c>
      <c r="G171" s="96">
        <v>0</v>
      </c>
      <c r="H171" s="95">
        <v>200</v>
      </c>
      <c r="I171" s="95">
        <v>1040</v>
      </c>
      <c r="J171" s="95">
        <v>0.113</v>
      </c>
      <c r="K171" s="98">
        <f>I171-F171</f>
        <v>1040</v>
      </c>
      <c r="L171" s="100">
        <v>100</v>
      </c>
    </row>
    <row r="172" spans="2:14" ht="18" thickBot="1">
      <c r="B172" s="68">
        <v>16</v>
      </c>
      <c r="C172" s="40" t="s">
        <v>170</v>
      </c>
      <c r="D172" s="37" t="s">
        <v>58</v>
      </c>
      <c r="E172" s="95">
        <v>31500</v>
      </c>
      <c r="F172" s="95">
        <v>1985</v>
      </c>
      <c r="G172" s="95">
        <v>0.11</v>
      </c>
      <c r="H172" s="95">
        <v>11196</v>
      </c>
      <c r="I172" s="95">
        <v>728</v>
      </c>
      <c r="J172" s="95">
        <v>0.22600000000000001</v>
      </c>
      <c r="K172" s="98">
        <f t="shared" si="25"/>
        <v>-1257</v>
      </c>
      <c r="L172" s="100">
        <f t="shared" si="26"/>
        <v>-63.324937027707804</v>
      </c>
    </row>
    <row r="173" spans="2:14" ht="18" thickBot="1">
      <c r="B173" s="67">
        <v>17</v>
      </c>
      <c r="C173" s="40" t="s">
        <v>171</v>
      </c>
      <c r="D173" s="69" t="s">
        <v>123</v>
      </c>
      <c r="E173" s="70">
        <v>0</v>
      </c>
      <c r="F173" s="99">
        <v>0</v>
      </c>
      <c r="G173" s="70">
        <v>0</v>
      </c>
      <c r="H173" s="95">
        <v>27.67</v>
      </c>
      <c r="I173" s="95">
        <v>181</v>
      </c>
      <c r="J173" s="95">
        <v>0.113</v>
      </c>
      <c r="K173" s="102">
        <f t="shared" si="25"/>
        <v>181</v>
      </c>
      <c r="L173" s="103">
        <v>100</v>
      </c>
    </row>
    <row r="174" spans="2:14" ht="18" thickBot="1">
      <c r="B174" s="46"/>
      <c r="D174" s="47"/>
      <c r="K174" s="48"/>
      <c r="L174" s="34"/>
    </row>
    <row r="175" spans="2:14" ht="21">
      <c r="B175" s="119" t="s">
        <v>80</v>
      </c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1"/>
    </row>
    <row r="176" spans="2:14">
      <c r="B176" s="122" t="s">
        <v>2</v>
      </c>
      <c r="C176" s="123" t="s">
        <v>193</v>
      </c>
      <c r="D176" s="123"/>
      <c r="E176" s="123"/>
      <c r="F176" s="123"/>
      <c r="G176" s="123"/>
      <c r="H176" s="123" t="s">
        <v>177</v>
      </c>
      <c r="I176" s="123"/>
      <c r="J176" s="123"/>
      <c r="K176" s="123"/>
      <c r="L176" s="123"/>
      <c r="M176" s="123" t="s">
        <v>81</v>
      </c>
      <c r="N176" s="124" t="s">
        <v>82</v>
      </c>
    </row>
    <row r="177" spans="2:14" ht="40.5">
      <c r="B177" s="122"/>
      <c r="C177" s="25" t="s">
        <v>83</v>
      </c>
      <c r="D177" s="25" t="s">
        <v>84</v>
      </c>
      <c r="E177" s="25" t="s">
        <v>85</v>
      </c>
      <c r="F177" s="25" t="s">
        <v>86</v>
      </c>
      <c r="G177" s="25" t="s">
        <v>87</v>
      </c>
      <c r="H177" s="25" t="s">
        <v>83</v>
      </c>
      <c r="I177" s="25" t="s">
        <v>84</v>
      </c>
      <c r="J177" s="25" t="s">
        <v>85</v>
      </c>
      <c r="K177" s="25" t="s">
        <v>86</v>
      </c>
      <c r="L177" s="25" t="s">
        <v>88</v>
      </c>
      <c r="M177" s="123"/>
      <c r="N177" s="124"/>
    </row>
    <row r="178" spans="2:14">
      <c r="B178" s="64" t="s">
        <v>10</v>
      </c>
      <c r="C178" s="64">
        <v>5326097.2816594988</v>
      </c>
      <c r="D178" s="64">
        <v>134462.94644</v>
      </c>
      <c r="E178" s="64">
        <v>5460560.2280994989</v>
      </c>
      <c r="F178" s="64">
        <v>39.610148540334919</v>
      </c>
      <c r="G178" s="64">
        <v>-97.475394471238346</v>
      </c>
      <c r="H178" s="64">
        <v>5582383</v>
      </c>
      <c r="I178" s="64">
        <v>212677</v>
      </c>
      <c r="J178" s="64">
        <v>5795060</v>
      </c>
      <c r="K178" s="64">
        <v>26.248174461742455</v>
      </c>
      <c r="L178" s="64">
        <v>-96.190211241328299</v>
      </c>
      <c r="M178" s="64">
        <v>4.8118857915536983</v>
      </c>
      <c r="N178" s="64">
        <v>58.167737381019421</v>
      </c>
    </row>
    <row r="179" spans="2:14">
      <c r="B179" s="97" t="s">
        <v>11</v>
      </c>
      <c r="C179" s="64">
        <v>5866061</v>
      </c>
      <c r="D179" s="64">
        <v>163006</v>
      </c>
      <c r="E179" s="64">
        <v>6029067</v>
      </c>
      <c r="F179" s="64">
        <v>35.986779627743765</v>
      </c>
      <c r="G179" s="64">
        <v>-97.2212017570223</v>
      </c>
      <c r="H179" s="64">
        <v>5180011</v>
      </c>
      <c r="I179" s="64">
        <v>165188</v>
      </c>
      <c r="J179" s="64">
        <v>5345199</v>
      </c>
      <c r="K179" s="64">
        <v>31.358276630263699</v>
      </c>
      <c r="L179" s="64">
        <v>-96.811049242945629</v>
      </c>
      <c r="M179" s="64">
        <v>-11.695241491692638</v>
      </c>
      <c r="N179" s="64">
        <v>1.3386010330908065</v>
      </c>
    </row>
    <row r="180" spans="2:14">
      <c r="B180" s="97" t="s">
        <v>166</v>
      </c>
      <c r="C180" s="64">
        <v>6297429</v>
      </c>
      <c r="D180" s="64">
        <v>144327</v>
      </c>
      <c r="E180" s="64">
        <v>6441756</v>
      </c>
      <c r="F180" s="64">
        <v>43.633062420752871</v>
      </c>
      <c r="G180" s="64">
        <v>-97.708159949083978</v>
      </c>
      <c r="H180" s="64">
        <v>5158630</v>
      </c>
      <c r="I180" s="64">
        <v>161346</v>
      </c>
      <c r="J180" s="64">
        <v>5319976</v>
      </c>
      <c r="K180" s="64">
        <v>31.972469103665414</v>
      </c>
      <c r="L180" s="64">
        <v>-96.872309120832469</v>
      </c>
      <c r="M180" s="64">
        <v>-18.083554415619453</v>
      </c>
      <c r="N180" s="64">
        <v>11.791972396017378</v>
      </c>
    </row>
    <row r="181" spans="2:14">
      <c r="B181" s="97" t="s">
        <v>13</v>
      </c>
      <c r="C181" s="64">
        <v>4113868</v>
      </c>
      <c r="D181" s="64">
        <v>86902</v>
      </c>
      <c r="E181" s="64">
        <v>4200770</v>
      </c>
      <c r="F181" s="64">
        <v>47.339163655612069</v>
      </c>
      <c r="G181" s="64">
        <v>-97.887584142223332</v>
      </c>
      <c r="H181" s="64">
        <v>6049006</v>
      </c>
      <c r="I181" s="64">
        <v>123556</v>
      </c>
      <c r="J181" s="64">
        <v>6172562</v>
      </c>
      <c r="K181" s="64">
        <v>48.957606267603353</v>
      </c>
      <c r="L181" s="64">
        <v>-97.957416474706747</v>
      </c>
      <c r="M181" s="64">
        <v>47.039379970383102</v>
      </c>
      <c r="N181" s="64">
        <v>42.178545948309591</v>
      </c>
    </row>
    <row r="182" spans="2:14">
      <c r="B182" s="112" t="s">
        <v>14</v>
      </c>
      <c r="C182" s="64">
        <v>6435100</v>
      </c>
      <c r="D182" s="64">
        <v>212138</v>
      </c>
      <c r="E182" s="64">
        <v>6647238</v>
      </c>
      <c r="F182" s="64">
        <v>30.334499241060065</v>
      </c>
      <c r="G182" s="64">
        <v>-96.703423412223586</v>
      </c>
      <c r="H182" s="64">
        <v>7114514</v>
      </c>
      <c r="I182" s="64">
        <v>224115</v>
      </c>
      <c r="J182" s="64">
        <v>7338629</v>
      </c>
      <c r="K182" s="64">
        <v>31.744925596234076</v>
      </c>
      <c r="L182" s="64">
        <v>-96.849890238461825</v>
      </c>
      <c r="M182" s="64">
        <v>10.557940047551709</v>
      </c>
      <c r="N182" s="64">
        <v>5.6458531710490343</v>
      </c>
    </row>
    <row r="183" spans="2:14">
      <c r="B183" s="111" t="s">
        <v>21</v>
      </c>
      <c r="C183" s="64">
        <v>28038555.281659499</v>
      </c>
      <c r="D183" s="64">
        <v>740835.94643999997</v>
      </c>
      <c r="E183" s="64">
        <v>28779391.228099499</v>
      </c>
      <c r="F183" s="64">
        <v>37.847185218799758</v>
      </c>
      <c r="G183" s="64">
        <v>-97.357795581840861</v>
      </c>
      <c r="H183" s="64">
        <v>29084544</v>
      </c>
      <c r="I183" s="64">
        <v>886882</v>
      </c>
      <c r="J183" s="64">
        <v>29971426</v>
      </c>
      <c r="K183" s="64">
        <v>32.794152998933342</v>
      </c>
      <c r="L183" s="64">
        <v>-96.950675932894114</v>
      </c>
      <c r="M183" s="64">
        <v>3.730537140138245</v>
      </c>
      <c r="N183" s="64">
        <v>19.713683476322547</v>
      </c>
    </row>
    <row r="184" spans="2:14">
      <c r="B184" s="110"/>
      <c r="C184"/>
      <c r="D184"/>
      <c r="E184"/>
      <c r="F184"/>
      <c r="G184"/>
      <c r="H184"/>
      <c r="I184"/>
      <c r="J184"/>
      <c r="K184"/>
      <c r="L184"/>
      <c r="M184"/>
      <c r="N184"/>
    </row>
    <row r="185" spans="2:14">
      <c r="B185" s="110"/>
      <c r="C185"/>
      <c r="D185"/>
      <c r="E185"/>
      <c r="F185"/>
      <c r="G185"/>
      <c r="H185"/>
      <c r="I185"/>
      <c r="J185"/>
      <c r="K185"/>
      <c r="L185"/>
      <c r="M185"/>
      <c r="N185"/>
    </row>
    <row r="186" spans="2:14" ht="18" thickBot="1">
      <c r="B186" s="110"/>
      <c r="C186"/>
      <c r="D186"/>
      <c r="E186"/>
      <c r="F186"/>
      <c r="G186"/>
      <c r="H186"/>
      <c r="I186"/>
      <c r="J186"/>
      <c r="K186"/>
      <c r="L186"/>
      <c r="M186"/>
      <c r="N186"/>
    </row>
    <row r="187" spans="2:14" ht="40.5">
      <c r="B187" s="57" t="s">
        <v>89</v>
      </c>
      <c r="C187" s="58" t="s">
        <v>90</v>
      </c>
      <c r="D187" s="58" t="s">
        <v>91</v>
      </c>
      <c r="E187" s="59" t="s">
        <v>92</v>
      </c>
      <c r="F187"/>
      <c r="G187"/>
      <c r="H187"/>
      <c r="I187"/>
      <c r="J187"/>
      <c r="K187"/>
      <c r="L187"/>
      <c r="M187"/>
      <c r="N187"/>
    </row>
    <row r="188" spans="2:14">
      <c r="B188" s="55" t="s">
        <v>93</v>
      </c>
      <c r="C188" s="50">
        <v>28038555.281659499</v>
      </c>
      <c r="D188" s="50">
        <v>740835.94643999997</v>
      </c>
      <c r="E188" s="60">
        <v>28779391.228099499</v>
      </c>
      <c r="F188"/>
      <c r="G188"/>
      <c r="H188"/>
      <c r="I188"/>
      <c r="J188"/>
      <c r="K188"/>
      <c r="L188"/>
      <c r="M188"/>
      <c r="N188"/>
    </row>
    <row r="189" spans="2:14">
      <c r="B189" s="56" t="s">
        <v>149</v>
      </c>
      <c r="C189" s="50">
        <v>29084544</v>
      </c>
      <c r="D189" s="50">
        <v>886882</v>
      </c>
      <c r="E189" s="60">
        <v>29971426</v>
      </c>
      <c r="F189"/>
      <c r="G189"/>
      <c r="H189"/>
      <c r="I189"/>
      <c r="J189"/>
      <c r="K189"/>
      <c r="L189"/>
      <c r="M189"/>
      <c r="N189"/>
    </row>
    <row r="190" spans="2:14">
      <c r="B190" s="55" t="s">
        <v>94</v>
      </c>
      <c r="C190" s="50">
        <v>1045988.7183405012</v>
      </c>
      <c r="D190" s="50">
        <v>146046.05356000003</v>
      </c>
      <c r="E190" s="60">
        <v>1192034.7719005011</v>
      </c>
      <c r="F190"/>
      <c r="G190"/>
      <c r="H190"/>
      <c r="I190"/>
      <c r="J190"/>
      <c r="K190"/>
      <c r="L190"/>
      <c r="M190"/>
      <c r="N190"/>
    </row>
    <row r="191" spans="2:14" ht="18" thickBot="1">
      <c r="B191" s="61" t="s">
        <v>95</v>
      </c>
      <c r="C191" s="62">
        <v>3.730537140138245</v>
      </c>
      <c r="D191" s="62">
        <v>19.713683476322547</v>
      </c>
      <c r="E191" s="63">
        <v>4.1419735478512392</v>
      </c>
      <c r="F191"/>
      <c r="G191"/>
      <c r="H191"/>
      <c r="I191"/>
      <c r="J191"/>
      <c r="K191"/>
      <c r="L191"/>
      <c r="M191"/>
      <c r="N191"/>
    </row>
    <row r="193" spans="2:9" ht="18" thickBot="1"/>
    <row r="194" spans="2:9" ht="24" customHeight="1">
      <c r="B194" s="116" t="s">
        <v>192</v>
      </c>
      <c r="C194" s="117"/>
      <c r="D194" s="117"/>
      <c r="E194" s="117"/>
      <c r="F194" s="117"/>
      <c r="G194" s="117"/>
      <c r="H194" s="117"/>
      <c r="I194" s="118"/>
    </row>
    <row r="195" spans="2:9" ht="40.5">
      <c r="B195" s="53" t="s">
        <v>45</v>
      </c>
      <c r="C195" s="43" t="s">
        <v>127</v>
      </c>
      <c r="D195" s="43" t="s">
        <v>128</v>
      </c>
      <c r="E195" s="43" t="s">
        <v>129</v>
      </c>
      <c r="F195" s="43" t="s">
        <v>130</v>
      </c>
      <c r="G195" s="43" t="s">
        <v>131</v>
      </c>
      <c r="H195" s="43" t="s">
        <v>85</v>
      </c>
      <c r="I195" s="54" t="s">
        <v>132</v>
      </c>
    </row>
    <row r="196" spans="2:9">
      <c r="B196" s="51">
        <v>1</v>
      </c>
      <c r="C196" s="41" t="s">
        <v>155</v>
      </c>
      <c r="D196" s="53">
        <v>9818.8725699999995</v>
      </c>
      <c r="E196" s="53">
        <v>3.3759761286730736E-2</v>
      </c>
      <c r="F196" s="53">
        <v>0</v>
      </c>
      <c r="G196" s="53">
        <v>0</v>
      </c>
      <c r="H196" s="53">
        <v>9818.8725699999995</v>
      </c>
      <c r="I196" s="53">
        <v>3.2762190657119689E-2</v>
      </c>
    </row>
    <row r="197" spans="2:9">
      <c r="B197" s="52">
        <v>2</v>
      </c>
      <c r="C197" s="41" t="s">
        <v>133</v>
      </c>
      <c r="D197" s="53">
        <v>318126.35462</v>
      </c>
      <c r="E197" s="53">
        <v>1.093798673363275</v>
      </c>
      <c r="F197" s="53">
        <v>0</v>
      </c>
      <c r="G197" s="53">
        <v>0</v>
      </c>
      <c r="H197" s="53">
        <v>318126.35462</v>
      </c>
      <c r="I197" s="53">
        <v>1.0614779048013359</v>
      </c>
    </row>
    <row r="198" spans="2:9">
      <c r="B198" s="51">
        <v>3</v>
      </c>
      <c r="C198" s="41" t="s">
        <v>134</v>
      </c>
      <c r="D198" s="53">
        <v>34572.006420000005</v>
      </c>
      <c r="E198" s="53">
        <v>0.11886728090438214</v>
      </c>
      <c r="F198" s="53">
        <v>0</v>
      </c>
      <c r="G198" s="53">
        <v>0</v>
      </c>
      <c r="H198" s="53">
        <v>34572.006420000005</v>
      </c>
      <c r="I198" s="53">
        <v>0.1153548594969907</v>
      </c>
    </row>
    <row r="199" spans="2:9">
      <c r="B199" s="52">
        <v>4</v>
      </c>
      <c r="C199" s="41" t="s">
        <v>135</v>
      </c>
      <c r="D199" s="53">
        <v>28085529.207089469</v>
      </c>
      <c r="E199" s="53">
        <v>96.565135649055946</v>
      </c>
      <c r="F199" s="53">
        <v>884183.13800000004</v>
      </c>
      <c r="G199" s="53">
        <v>99.841075541367729</v>
      </c>
      <c r="H199" s="53">
        <v>28969712.345089469</v>
      </c>
      <c r="I199" s="53">
        <v>96.661936731065552</v>
      </c>
    </row>
    <row r="200" spans="2:9">
      <c r="B200" s="51">
        <v>5</v>
      </c>
      <c r="C200" s="41" t="s">
        <v>136</v>
      </c>
      <c r="D200" s="53">
        <v>90156.768960000001</v>
      </c>
      <c r="E200" s="53">
        <v>0.30998171905927235</v>
      </c>
      <c r="F200" s="53">
        <v>0</v>
      </c>
      <c r="G200" s="53">
        <v>0</v>
      </c>
      <c r="H200" s="53">
        <v>90156.768960000001</v>
      </c>
      <c r="I200" s="53">
        <v>0.30082203762599702</v>
      </c>
    </row>
    <row r="201" spans="2:9" ht="39" customHeight="1">
      <c r="B201" s="52">
        <v>6</v>
      </c>
      <c r="C201" s="41" t="s">
        <v>137</v>
      </c>
      <c r="D201" s="53">
        <v>65011.119179999994</v>
      </c>
      <c r="E201" s="53">
        <v>0.22352463063893313</v>
      </c>
      <c r="F201" s="53">
        <v>0</v>
      </c>
      <c r="G201" s="53">
        <v>0</v>
      </c>
      <c r="H201" s="53">
        <v>65011.119179999994</v>
      </c>
      <c r="I201" s="53">
        <v>0.216919678529639</v>
      </c>
    </row>
    <row r="202" spans="2:9">
      <c r="B202" s="51">
        <v>7</v>
      </c>
      <c r="C202" s="41" t="s">
        <v>156</v>
      </c>
      <c r="D202" s="53">
        <v>289641.06974000001</v>
      </c>
      <c r="E202" s="53">
        <v>0.99585907684875163</v>
      </c>
      <c r="F202" s="53">
        <v>0</v>
      </c>
      <c r="G202" s="53">
        <v>0</v>
      </c>
      <c r="H202" s="53">
        <v>289641.06974000001</v>
      </c>
      <c r="I202" s="53">
        <v>0.96643233541363494</v>
      </c>
    </row>
    <row r="203" spans="2:9">
      <c r="B203" s="52">
        <v>8</v>
      </c>
      <c r="C203" s="41" t="s">
        <v>138</v>
      </c>
      <c r="D203" s="53">
        <v>16.313089999999999</v>
      </c>
      <c r="E203" s="53">
        <v>5.6088519361337867E-5</v>
      </c>
      <c r="F203" s="53">
        <v>0</v>
      </c>
      <c r="G203" s="53">
        <v>0</v>
      </c>
      <c r="H203" s="53">
        <v>16.313089999999999</v>
      </c>
      <c r="I203" s="53">
        <v>5.4431153981943625E-5</v>
      </c>
    </row>
    <row r="204" spans="2:9">
      <c r="B204" s="51">
        <v>9</v>
      </c>
      <c r="C204" s="41" t="s">
        <v>139</v>
      </c>
      <c r="D204" s="53">
        <v>19588.163079999998</v>
      </c>
      <c r="E204" s="53">
        <v>6.7349046941175689E-2</v>
      </c>
      <c r="F204" s="53">
        <v>0</v>
      </c>
      <c r="G204" s="53">
        <v>0</v>
      </c>
      <c r="H204" s="53">
        <v>19588.163079999998</v>
      </c>
      <c r="I204" s="53">
        <v>6.5358943083799761E-2</v>
      </c>
    </row>
    <row r="205" spans="2:9">
      <c r="B205" s="52">
        <v>10</v>
      </c>
      <c r="C205" s="41" t="s">
        <v>189</v>
      </c>
      <c r="D205" s="53">
        <v>14975.278920000002</v>
      </c>
      <c r="E205" s="53">
        <v>5.1488787326365214E-2</v>
      </c>
      <c r="F205" s="53">
        <v>0</v>
      </c>
      <c r="G205" s="53">
        <v>0</v>
      </c>
      <c r="H205" s="53">
        <v>14975.278920000002</v>
      </c>
      <c r="I205" s="53">
        <v>4.9967339898025126E-2</v>
      </c>
    </row>
    <row r="206" spans="2:9">
      <c r="B206" s="51">
        <v>11</v>
      </c>
      <c r="C206" s="41" t="s">
        <v>140</v>
      </c>
      <c r="D206" s="53">
        <v>27476.834730000006</v>
      </c>
      <c r="E206" s="53">
        <v>9.4472290457656163E-2</v>
      </c>
      <c r="F206" s="53">
        <v>0</v>
      </c>
      <c r="G206" s="53">
        <v>0</v>
      </c>
      <c r="H206" s="53">
        <v>27476.834730000006</v>
      </c>
      <c r="I206" s="53">
        <v>9.1680719111158382E-2</v>
      </c>
    </row>
    <row r="207" spans="2:9">
      <c r="B207" s="52">
        <v>12</v>
      </c>
      <c r="C207" s="41" t="s">
        <v>190</v>
      </c>
      <c r="D207" s="53">
        <v>11418.610869999999</v>
      </c>
      <c r="E207" s="53">
        <v>3.9260065190689072E-2</v>
      </c>
      <c r="F207" s="53">
        <v>0</v>
      </c>
      <c r="G207" s="53">
        <v>0</v>
      </c>
      <c r="H207" s="53">
        <v>11418.610869999999</v>
      </c>
      <c r="I207" s="53">
        <v>3.8099965520012775E-2</v>
      </c>
    </row>
    <row r="208" spans="2:9">
      <c r="B208" s="52">
        <v>13</v>
      </c>
      <c r="C208" s="41" t="s">
        <v>191</v>
      </c>
      <c r="D208" s="53">
        <v>65809.155729999999</v>
      </c>
      <c r="E208" s="53">
        <v>0.2262684816497306</v>
      </c>
      <c r="F208" s="53">
        <v>0</v>
      </c>
      <c r="G208" s="53">
        <v>0</v>
      </c>
      <c r="H208" s="53">
        <v>65809.155729999999</v>
      </c>
      <c r="I208" s="53">
        <v>0.21958245120705749</v>
      </c>
    </row>
    <row r="209" spans="2:9">
      <c r="B209" s="52">
        <v>14</v>
      </c>
      <c r="C209" s="41" t="s">
        <v>141</v>
      </c>
      <c r="D209" s="53">
        <v>14865.223039999999</v>
      </c>
      <c r="E209" s="53">
        <v>5.1110387442823271E-2</v>
      </c>
      <c r="F209" s="53">
        <v>0</v>
      </c>
      <c r="G209" s="53">
        <v>0</v>
      </c>
      <c r="H209" s="53">
        <v>14865.223039999999</v>
      </c>
      <c r="I209" s="53">
        <v>4.9600121391237102E-2</v>
      </c>
    </row>
    <row r="210" spans="2:9">
      <c r="B210" s="52">
        <v>15</v>
      </c>
      <c r="C210" s="41" t="s">
        <v>145</v>
      </c>
      <c r="D210" s="53">
        <v>5568.78575</v>
      </c>
      <c r="E210" s="53">
        <v>1.9146890463916856E-2</v>
      </c>
      <c r="F210" s="53">
        <v>1407.42</v>
      </c>
      <c r="G210" s="53">
        <v>0.15892445863227009</v>
      </c>
      <c r="H210" s="53">
        <v>6976.2057500000001</v>
      </c>
      <c r="I210" s="53">
        <v>2.3277192082430155E-2</v>
      </c>
    </row>
    <row r="211" spans="2:9">
      <c r="B211" s="52">
        <v>16</v>
      </c>
      <c r="C211" s="41" t="s">
        <v>173</v>
      </c>
      <c r="D211" s="53">
        <v>31970.071120000001</v>
      </c>
      <c r="E211" s="53">
        <v>0.10992117085098341</v>
      </c>
      <c r="F211" s="53">
        <v>0</v>
      </c>
      <c r="G211" s="53">
        <v>0</v>
      </c>
      <c r="H211" s="53">
        <v>31970.071120000001</v>
      </c>
      <c r="I211" s="53">
        <v>0.1066730989620243</v>
      </c>
    </row>
    <row r="212" spans="2:9">
      <c r="B212" s="114" t="s">
        <v>142</v>
      </c>
      <c r="C212" s="115"/>
      <c r="D212" s="113">
        <v>29084543.834909473</v>
      </c>
      <c r="E212" s="113">
        <v>99.999999999999957</v>
      </c>
      <c r="F212" s="113">
        <v>885590.55800000008</v>
      </c>
      <c r="G212" s="113">
        <v>100</v>
      </c>
      <c r="H212" s="113">
        <v>29970134.392909471</v>
      </c>
      <c r="I212" s="113">
        <v>99.999999999999986</v>
      </c>
    </row>
  </sheetData>
  <mergeCells count="42">
    <mergeCell ref="B2:M2"/>
    <mergeCell ref="B3:B4"/>
    <mergeCell ref="C3:C4"/>
    <mergeCell ref="B21:M21"/>
    <mergeCell ref="B22:B23"/>
    <mergeCell ref="C22:C23"/>
    <mergeCell ref="D22:D23"/>
    <mergeCell ref="E22:G22"/>
    <mergeCell ref="H22:J22"/>
    <mergeCell ref="K22:L22"/>
    <mergeCell ref="M22:M23"/>
    <mergeCell ref="B44:P44"/>
    <mergeCell ref="B45:B46"/>
    <mergeCell ref="C45:C46"/>
    <mergeCell ref="D45:D46"/>
    <mergeCell ref="E45:G45"/>
    <mergeCell ref="H45:J45"/>
    <mergeCell ref="K45:M45"/>
    <mergeCell ref="N45:P45"/>
    <mergeCell ref="B99:O99"/>
    <mergeCell ref="B100:B101"/>
    <mergeCell ref="C100:C101"/>
    <mergeCell ref="D100:D101"/>
    <mergeCell ref="E100:G100"/>
    <mergeCell ref="H100:J100"/>
    <mergeCell ref="K100:M100"/>
    <mergeCell ref="N100:P100"/>
    <mergeCell ref="B154:L154"/>
    <mergeCell ref="B155:B156"/>
    <mergeCell ref="C155:C156"/>
    <mergeCell ref="D155:D156"/>
    <mergeCell ref="E155:G155"/>
    <mergeCell ref="H155:J155"/>
    <mergeCell ref="K155:L155"/>
    <mergeCell ref="B212:C212"/>
    <mergeCell ref="B194:I194"/>
    <mergeCell ref="B175:N175"/>
    <mergeCell ref="B176:B177"/>
    <mergeCell ref="C176:G176"/>
    <mergeCell ref="H176:L176"/>
    <mergeCell ref="M176:M177"/>
    <mergeCell ref="N176:N177"/>
  </mergeCells>
  <printOptions horizontalCentered="1"/>
  <pageMargins left="0.23622047244094499" right="0.23622047244094499" top="0.55118110236220497" bottom="0.74803149606299202" header="0.27559055118110198" footer="0.31496062992126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</vt:lpstr>
      <vt:lpstr>web!Print_Area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2024-03-12T06:27:06Z</dcterms:created>
  <dcterms:modified xsi:type="dcterms:W3CDTF">2025-05-13T16:53:50Z</dcterms:modified>
</cp:coreProperties>
</file>