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12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24519"/>
</workbook>
</file>

<file path=xl/calcChain.xml><?xml version="1.0" encoding="utf-8"?>
<calcChain xmlns="http://schemas.openxmlformats.org/spreadsheetml/2006/main">
  <c r="K168" i="1"/>
  <c r="L168" s="1"/>
  <c r="K163"/>
  <c r="K158" l="1"/>
  <c r="L158" s="1"/>
  <c r="K159"/>
  <c r="L159" s="1"/>
  <c r="K160"/>
  <c r="L160" s="1"/>
  <c r="K161"/>
  <c r="L161" s="1"/>
  <c r="K162"/>
  <c r="L162" s="1"/>
  <c r="K166"/>
  <c r="L166" s="1"/>
  <c r="K172"/>
  <c r="L172" s="1"/>
  <c r="K165"/>
  <c r="L165" s="1"/>
  <c r="K164"/>
  <c r="K167"/>
  <c r="L167" s="1"/>
  <c r="K169"/>
  <c r="K170"/>
  <c r="K171"/>
  <c r="K173"/>
  <c r="K157"/>
  <c r="L157" s="1"/>
  <c r="G30" l="1"/>
  <c r="G31"/>
  <c r="G32"/>
  <c r="G35"/>
  <c r="E17" l="1"/>
  <c r="K47" l="1"/>
  <c r="N47" s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L126"/>
  <c r="M126"/>
  <c r="K127"/>
  <c r="L127"/>
  <c r="M127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L147"/>
  <c r="M147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M55"/>
  <c r="N56"/>
  <c r="O56"/>
  <c r="M56"/>
  <c r="P56" s="1"/>
  <c r="N57"/>
  <c r="O57"/>
  <c r="M57"/>
  <c r="P57" s="1"/>
  <c r="M58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J30"/>
  <c r="K30"/>
  <c r="L30"/>
  <c r="M30" s="1"/>
  <c r="J31"/>
  <c r="K31"/>
  <c r="L31"/>
  <c r="M31" s="1"/>
  <c r="J32"/>
  <c r="K32"/>
  <c r="L32"/>
  <c r="M32" s="1"/>
  <c r="K33"/>
  <c r="L33"/>
  <c r="K34"/>
  <c r="L34"/>
  <c r="M34" s="1"/>
  <c r="J35"/>
  <c r="K35"/>
  <c r="L35"/>
  <c r="M35" s="1"/>
  <c r="K36"/>
  <c r="L36"/>
  <c r="M36" s="1"/>
  <c r="K37"/>
  <c r="L37"/>
  <c r="K38"/>
  <c r="L38"/>
  <c r="K39"/>
  <c r="L39"/>
  <c r="K40"/>
  <c r="L40"/>
  <c r="M103" l="1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H41"/>
  <c r="F41"/>
  <c r="E4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G41" l="1"/>
  <c r="I17"/>
  <c r="F17"/>
  <c r="J41"/>
  <c r="L41"/>
  <c r="M41" s="1"/>
  <c r="K17"/>
  <c r="M17" s="1"/>
  <c r="K41"/>
  <c r="J17"/>
  <c r="L17" s="1"/>
</calcChain>
</file>

<file path=xl/sharedStrings.xml><?xml version="1.0" encoding="utf-8"?>
<sst xmlns="http://schemas.openxmlformats.org/spreadsheetml/2006/main" count="405" uniqueCount="200">
  <si>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</si>
  <si>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</si>
  <si>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</si>
  <si>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</si>
  <si>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</si>
  <si>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</si>
  <si>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</si>
  <si>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</si>
  <si>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</si>
  <si>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</si>
  <si>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</si>
  <si>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</si>
  <si>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</si>
  <si>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</si>
  <si>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</si>
  <si>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</si>
  <si>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</si>
  <si>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</si>
  <si>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</si>
  <si>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</si>
  <si>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</si>
  <si>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</si>
  <si>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</si>
  <si>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</si>
  <si>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</si>
  <si>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</si>
  <si>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</si>
  <si>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</si>
  <si>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</si>
  <si>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</si>
  <si>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</si>
  <si>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</si>
  <si>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</si>
  <si>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</si>
  <si>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</si>
  <si>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</si>
  <si>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</si>
  <si>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</si>
  <si>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</si>
  <si>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</si>
  <si>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</si>
  <si>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</si>
  <si>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</si>
  <si>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</si>
  <si>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</si>
  <si>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</si>
  <si>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</si>
  <si>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</si>
  <si>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</si>
  <si>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</si>
  <si>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</si>
  <si>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</si>
  <si>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</si>
  <si>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</si>
  <si>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</si>
  <si>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</si>
  <si>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KL</t>
  </si>
  <si>
    <t>पेट्रोल</t>
  </si>
  <si>
    <t>एल पि ग्यास</t>
  </si>
  <si>
    <t>KGM</t>
  </si>
  <si>
    <t>चामल</t>
  </si>
  <si>
    <t>शुद्ध फलाम (स्पोन्ज/फेरस आइरन)</t>
  </si>
  <si>
    <t>भटमासको पिना</t>
  </si>
  <si>
    <t>खाद्यान्न मकै</t>
  </si>
  <si>
    <t>स्टील वायर रड इन क्वायल र ८ एम।एस। सम्म</t>
  </si>
  <si>
    <t>आलु</t>
  </si>
  <si>
    <t>टाइल</t>
  </si>
  <si>
    <t>SQM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</si>
  <si>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</si>
  <si>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</si>
  <si>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</si>
  <si>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</si>
  <si>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</si>
  <si>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</si>
  <si>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</si>
  <si>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</si>
  <si>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</si>
  <si>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</si>
  <si>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</si>
  <si>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</si>
  <si>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</si>
  <si>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</si>
  <si>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</si>
  <si>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</si>
  <si>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</si>
  <si>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</si>
  <si>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</si>
  <si>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</si>
  <si>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</si>
  <si>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</si>
  <si>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</si>
  <si>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</si>
  <si>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</si>
  <si>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</si>
  <si>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</si>
  <si>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</si>
  <si>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</si>
  <si>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</si>
  <si>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</si>
  <si>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</si>
  <si>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</si>
  <si>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</si>
  <si>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</si>
  <si>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UNT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</si>
  <si>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</si>
  <si>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</si>
  <si>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</si>
  <si>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</si>
  <si>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</si>
  <si>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</si>
  <si>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</si>
  <si>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</si>
  <si>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</si>
  <si>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</si>
  <si>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</si>
  <si>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</si>
  <si>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</si>
  <si>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केरा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</si>
  <si>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</si>
  <si>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</si>
  <si>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</si>
  <si>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</si>
  <si>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</si>
  <si>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</si>
  <si>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जीप्सम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</si>
  <si>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</si>
  <si>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</si>
  <si>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</si>
  <si>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</si>
  <si>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</si>
  <si>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</si>
  <si>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</si>
  <si>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</si>
  <si>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</si>
  <si>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</si>
  <si>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</si>
  <si>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</si>
  <si>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</si>
  <si>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</si>
  <si>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</si>
  <si>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</si>
  <si>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</si>
  <si>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</si>
  <si>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</si>
  <si>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</si>
  <si>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</si>
  <si>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</si>
  <si>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</si>
  <si>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</si>
  <si>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</si>
  <si>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</si>
  <si>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</si>
  <si>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</si>
  <si>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</si>
  <si>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</si>
  <si>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</si>
  <si>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</si>
  <si>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</si>
  <si>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</si>
  <si>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</si>
  <si>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स्पोर्ट सुज -सेन्थेटीक सुज)</t>
  </si>
  <si>
    <t>NPR</t>
  </si>
  <si>
    <t>बहुमूल्य पत्थर</t>
  </si>
  <si>
    <t>Australia</t>
  </si>
  <si>
    <t>Malaysia</t>
  </si>
  <si>
    <t>नटवोल्ट, रिपिट, स्क्रु आदि (फलामको)</t>
  </si>
  <si>
    <t>केबल तथा तारहरु</t>
  </si>
  <si>
    <t>MTR</t>
  </si>
  <si>
    <t>सिसी बोतल काँचको</t>
  </si>
  <si>
    <t>GRO</t>
  </si>
  <si>
    <t>बिजुलीको स्विच प्लग फ्यूज र होल्डर आदि</t>
  </si>
  <si>
    <t>जीकं इन्गट</t>
  </si>
  <si>
    <t>अप्टीकल फाइवर केबुल</t>
  </si>
  <si>
    <t>अन्य कोइला</t>
  </si>
  <si>
    <t>कपर स्क्रेप</t>
  </si>
  <si>
    <t>प्लाष्टिकका -बोतल प्रिफोर्म)</t>
  </si>
  <si>
    <t>प्लाष्टिक पाईप फिटिङ्ग</t>
  </si>
  <si>
    <t>असोज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</si>
  <si>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</si>
  <si>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</si>
  <si>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</si>
  <si>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</si>
  <si>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</si>
  <si>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चिनी</t>
  </si>
  <si>
    <t>नुन</t>
  </si>
  <si>
    <t>चिरान काठ र काठका पटरीहरु</t>
  </si>
  <si>
    <t>आ.ब. २०८०/०८१ कार्तिक सम्म</t>
  </si>
  <si>
    <t>आ.ब. २०८१/०८२ कार्तिकसम्म</t>
  </si>
  <si>
    <t>आ.ब. २०८०/८१ कार्तिकसम्म</t>
  </si>
  <si>
    <t>आ.ब. २०८१/८२ कार्तिकसम्म</t>
  </si>
  <si>
    <t>Germany</t>
  </si>
  <si>
    <t>बैदेशिक व्यापारको विवरण (रकम रु. हजार) आ.व.२०८१- ८२ कार्तिकसम्म</t>
  </si>
  <si>
    <t>आ.ब. २०८०/०८१ कार्तिकसम्म</t>
  </si>
  <si>
    <t>एम.एस.विलेट</t>
  </si>
  <si>
    <t>विधुतबाट संचालित तीन पांग्रे सवारी साधन</t>
  </si>
  <si>
    <t>तयारी सुर्ति</t>
  </si>
  <si>
    <t>नरीवल</t>
  </si>
  <si>
    <t>आ.ब. २०८०/८१ (कार्तिकसम्म  २०८०)</t>
  </si>
  <si>
    <t>आ.ब. २०८१/८२ (कार्तिकसम्म  २०८१)</t>
  </si>
  <si>
    <t>आ.ब. २०८१/८२ (कार्तिकसम्म २०८१)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</si>
</sst>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theme="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79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5" borderId="2" xfId="0" applyNumberFormat="1" applyFont="1" applyFill="1" applyBorder="1" applyAlignment="1">
      <alignment horizontal="right" wrapText="1" inden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" fontId="12" fillId="6" borderId="2" xfId="0" applyNumberFormat="1" applyFont="1" applyFill="1" applyBorder="1" applyAlignment="1">
      <alignment horizontal="right" wrapText="1" indent="1"/>
    </xf>
    <xf numFmtId="164" fontId="12" fillId="5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2" fillId="6" borderId="2" xfId="2" applyFont="1" applyFill="1" applyBorder="1" applyAlignment="1">
      <alignment horizontal="right" wrapText="1" indent="1"/>
    </xf>
    <xf numFmtId="1" fontId="12" fillId="6" borderId="2" xfId="2" applyNumberFormat="1" applyFont="1" applyFill="1" applyBorder="1" applyAlignment="1">
      <alignment horizontal="right" wrapText="1" indent="1"/>
    </xf>
    <xf numFmtId="0" fontId="12" fillId="5" borderId="2" xfId="2" applyFont="1" applyFill="1" applyBorder="1" applyAlignment="1">
      <alignment horizontal="right" wrapText="1" indent="1"/>
    </xf>
    <xf numFmtId="1" fontId="12" fillId="7" borderId="2" xfId="2" applyNumberFormat="1" applyFont="1" applyFill="1" applyBorder="1" applyAlignment="1">
      <alignment horizontal="right" wrapText="1"/>
    </xf>
    <xf numFmtId="0" fontId="12" fillId="7" borderId="2" xfId="2" applyFont="1" applyFill="1" applyBorder="1" applyAlignment="1">
      <alignment horizontal="right" wrapText="1"/>
    </xf>
    <xf numFmtId="1" fontId="12" fillId="5" borderId="2" xfId="2" applyNumberFormat="1" applyFont="1" applyFill="1" applyBorder="1" applyAlignment="1">
      <alignment horizontal="right" wrapText="1" indent="1"/>
    </xf>
    <xf numFmtId="1" fontId="12" fillId="5" borderId="2" xfId="0" applyNumberFormat="1" applyFont="1" applyFill="1" applyBorder="1" applyAlignment="1">
      <alignment horizontal="right" wrapText="1" indent="1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right" wrapText="1" indent="1"/>
    </xf>
    <xf numFmtId="2" fontId="12" fillId="5" borderId="10" xfId="0" applyNumberFormat="1" applyFont="1" applyFill="1" applyBorder="1" applyAlignment="1">
      <alignment horizontal="right" wrapText="1" indent="1"/>
    </xf>
    <xf numFmtId="0" fontId="12" fillId="6" borderId="9" xfId="0" applyFont="1" applyFill="1" applyBorder="1" applyAlignment="1">
      <alignment horizontal="right" wrapText="1" indent="1"/>
    </xf>
    <xf numFmtId="2" fontId="12" fillId="6" borderId="10" xfId="0" applyNumberFormat="1" applyFont="1" applyFill="1" applyBorder="1" applyAlignment="1">
      <alignment horizontal="right" wrapText="1" indent="1"/>
    </xf>
    <xf numFmtId="1" fontId="13" fillId="5" borderId="13" xfId="0" applyNumberFormat="1" applyFont="1" applyFill="1" applyBorder="1" applyAlignment="1">
      <alignment horizontal="right" wrapText="1" indent="1"/>
    </xf>
    <xf numFmtId="2" fontId="13" fillId="5" borderId="13" xfId="0" applyNumberFormat="1" applyFont="1" applyFill="1" applyBorder="1" applyAlignment="1">
      <alignment horizontal="right" wrapText="1" indent="1"/>
    </xf>
    <xf numFmtId="2" fontId="13" fillId="5" borderId="14" xfId="0" applyNumberFormat="1" applyFont="1" applyFill="1" applyBorder="1" applyAlignment="1">
      <alignment horizontal="right" wrapText="1" indent="1"/>
    </xf>
    <xf numFmtId="0" fontId="19" fillId="2" borderId="15" xfId="0" applyFont="1" applyFill="1" applyBorder="1" applyAlignment="1">
      <alignment horizontal="right" wrapText="1" indent="1"/>
    </xf>
    <xf numFmtId="0" fontId="19" fillId="2" borderId="16" xfId="0" applyFont="1" applyFill="1" applyBorder="1" applyAlignment="1">
      <alignment horizontal="right" wrapText="1" indent="1"/>
    </xf>
    <xf numFmtId="0" fontId="19" fillId="2" borderId="17" xfId="0" applyFont="1" applyFill="1" applyBorder="1" applyAlignment="1">
      <alignment horizontal="right" wrapText="1" indent="1"/>
    </xf>
    <xf numFmtId="1" fontId="6" fillId="0" borderId="10" xfId="0" applyNumberFormat="1" applyFont="1" applyBorder="1"/>
    <xf numFmtId="0" fontId="12" fillId="6" borderId="18" xfId="0" applyFont="1" applyFill="1" applyBorder="1" applyAlignment="1">
      <alignment horizontal="right" wrapText="1" indent="1"/>
    </xf>
    <xf numFmtId="2" fontId="6" fillId="0" borderId="13" xfId="0" applyNumberFormat="1" applyFont="1" applyBorder="1"/>
    <xf numFmtId="2" fontId="6" fillId="0" borderId="14" xfId="0" applyNumberFormat="1" applyFont="1" applyBorder="1"/>
    <xf numFmtId="0" fontId="12" fillId="6" borderId="9" xfId="0" applyFont="1" applyFill="1" applyBorder="1" applyAlignment="1">
      <alignment horizontal="left" wrapText="1" indent="1"/>
    </xf>
    <xf numFmtId="2" fontId="0" fillId="0" borderId="10" xfId="0" applyNumberFormat="1" applyBorder="1"/>
    <xf numFmtId="0" fontId="11" fillId="2" borderId="5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right" wrapText="1" indent="1"/>
    </xf>
    <xf numFmtId="0" fontId="12" fillId="6" borderId="13" xfId="2" applyFont="1" applyFill="1" applyBorder="1" applyAlignment="1">
      <alignment horizontal="right" wrapText="1" indent="1"/>
    </xf>
    <xf numFmtId="1" fontId="12" fillId="6" borderId="13" xfId="2" applyNumberFormat="1" applyFont="1" applyFill="1" applyBorder="1" applyAlignment="1">
      <alignment horizontal="right" wrapText="1" indent="1"/>
    </xf>
    <xf numFmtId="1" fontId="12" fillId="6" borderId="13" xfId="0" applyNumberFormat="1" applyFont="1" applyFill="1" applyBorder="1" applyAlignment="1">
      <alignment horizontal="right" wrapText="1"/>
    </xf>
    <xf numFmtId="0" fontId="11" fillId="2" borderId="25" xfId="0" applyFont="1" applyFill="1" applyBorder="1" applyAlignment="1">
      <alignment horizontal="center" wrapText="1"/>
    </xf>
    <xf numFmtId="2" fontId="12" fillId="6" borderId="10" xfId="0" applyNumberFormat="1" applyFont="1" applyFill="1" applyBorder="1" applyAlignment="1">
      <alignment horizontal="right" wrapText="1"/>
    </xf>
    <xf numFmtId="1" fontId="12" fillId="6" borderId="10" xfId="0" applyNumberFormat="1" applyFont="1" applyFill="1" applyBorder="1" applyAlignment="1">
      <alignment horizontal="right" wrapText="1"/>
    </xf>
    <xf numFmtId="0" fontId="12" fillId="5" borderId="18" xfId="0" applyFont="1" applyFill="1" applyBorder="1" applyAlignment="1">
      <alignment horizontal="center" wrapText="1"/>
    </xf>
    <xf numFmtId="0" fontId="0" fillId="0" borderId="13" xfId="0" applyBorder="1"/>
    <xf numFmtId="2" fontId="12" fillId="6" borderId="13" xfId="0" applyNumberFormat="1" applyFont="1" applyFill="1" applyBorder="1" applyAlignment="1">
      <alignment horizontal="right" wrapText="1"/>
    </xf>
    <xf numFmtId="2" fontId="12" fillId="6" borderId="14" xfId="0" applyNumberFormat="1" applyFont="1" applyFill="1" applyBorder="1" applyAlignment="1">
      <alignment horizontal="right" wrapText="1"/>
    </xf>
    <xf numFmtId="0" fontId="12" fillId="5" borderId="10" xfId="0" applyFont="1" applyFill="1" applyBorder="1" applyAlignment="1">
      <alignment horizontal="right" wrapText="1" indent="1"/>
    </xf>
    <xf numFmtId="164" fontId="12" fillId="6" borderId="13" xfId="0" applyNumberFormat="1" applyFont="1" applyFill="1" applyBorder="1" applyAlignment="1">
      <alignment horizontal="right" wrapText="1"/>
    </xf>
    <xf numFmtId="0" fontId="12" fillId="6" borderId="13" xfId="0" applyFont="1" applyFill="1" applyBorder="1" applyAlignment="1">
      <alignment horizontal="right" wrapText="1"/>
    </xf>
    <xf numFmtId="0" fontId="4" fillId="3" borderId="16" xfId="0" applyFont="1" applyFill="1" applyBorder="1" applyAlignment="1" applyProtection="1">
      <alignment horizontal="centerContinuous"/>
      <protection hidden="1"/>
    </xf>
    <xf numFmtId="0" fontId="5" fillId="3" borderId="16" xfId="0" applyFont="1" applyFill="1" applyBorder="1" applyAlignment="1" applyProtection="1">
      <alignment horizontal="centerContinuous"/>
      <protection hidden="1"/>
    </xf>
    <xf numFmtId="0" fontId="5" fillId="3" borderId="17" xfId="0" applyFont="1" applyFill="1" applyBorder="1" applyAlignment="1" applyProtection="1">
      <alignment horizontal="centerContinuous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5" fillId="4" borderId="18" xfId="0" applyNumberFormat="1" applyFont="1" applyFill="1" applyBorder="1" applyAlignment="1" applyProtection="1">
      <alignment vertical="center" shrinkToFit="1"/>
      <protection hidden="1"/>
    </xf>
    <xf numFmtId="1" fontId="5" fillId="4" borderId="13" xfId="0" applyNumberFormat="1" applyFont="1" applyFill="1" applyBorder="1" applyAlignment="1" applyProtection="1">
      <alignment vertical="center" shrinkToFit="1"/>
      <protection hidden="1"/>
    </xf>
    <xf numFmtId="2" fontId="5" fillId="4" borderId="13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3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3" xfId="0" applyNumberFormat="1" applyFont="1" applyFill="1" applyBorder="1" applyAlignment="1" applyProtection="1">
      <alignment vertical="center" shrinkToFit="1"/>
      <protection hidden="1"/>
    </xf>
    <xf numFmtId="2" fontId="4" fillId="0" borderId="14" xfId="0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0" fontId="12" fillId="6" borderId="29" xfId="0" applyFont="1" applyFill="1" applyBorder="1" applyAlignment="1">
      <alignment horizontal="left" wrapText="1" indent="1"/>
    </xf>
    <xf numFmtId="1" fontId="0" fillId="0" borderId="25" xfId="0" applyNumberFormat="1" applyBorder="1"/>
    <xf numFmtId="2" fontId="0" fillId="0" borderId="25" xfId="0" applyNumberFormat="1" applyBorder="1"/>
    <xf numFmtId="2" fontId="0" fillId="0" borderId="30" xfId="0" applyNumberFormat="1" applyBorder="1"/>
    <xf numFmtId="0" fontId="12" fillId="5" borderId="2" xfId="0" applyFont="1" applyFill="1" applyBorder="1" applyAlignment="1">
      <alignment horizontal="right" wrapText="1"/>
    </xf>
    <xf numFmtId="1" fontId="12" fillId="5" borderId="2" xfId="0" applyNumberFormat="1" applyFont="1" applyFill="1" applyBorder="1" applyAlignment="1">
      <alignment horizontal="right" wrapText="1"/>
    </xf>
    <xf numFmtId="2" fontId="12" fillId="7" borderId="2" xfId="2" applyNumberFormat="1" applyFont="1" applyFill="1" applyBorder="1" applyAlignment="1">
      <alignment horizontal="right" wrapText="1"/>
    </xf>
    <xf numFmtId="2" fontId="12" fillId="5" borderId="2" xfId="2" applyNumberFormat="1" applyFont="1" applyFill="1" applyBorder="1" applyAlignment="1">
      <alignment horizontal="right" wrapText="1"/>
    </xf>
    <xf numFmtId="2" fontId="12" fillId="6" borderId="2" xfId="2" applyNumberFormat="1" applyFont="1" applyFill="1" applyBorder="1" applyAlignment="1">
      <alignment horizontal="right" wrapText="1"/>
    </xf>
    <xf numFmtId="2" fontId="12" fillId="5" borderId="2" xfId="0" applyNumberFormat="1" applyFont="1" applyFill="1" applyBorder="1" applyAlignment="1">
      <alignment horizontal="right" wrapText="1"/>
    </xf>
    <xf numFmtId="0" fontId="2" fillId="0" borderId="13" xfId="0" applyFont="1" applyBorder="1" applyAlignment="1" applyProtection="1">
      <alignment horizontal="right"/>
      <protection hidden="1"/>
    </xf>
    <xf numFmtId="2" fontId="12" fillId="6" borderId="13" xfId="2" applyNumberFormat="1" applyFont="1" applyFill="1" applyBorder="1" applyAlignment="1">
      <alignment horizontal="right" wrapText="1"/>
    </xf>
    <xf numFmtId="1" fontId="12" fillId="5" borderId="10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3" xfId="0" applyNumberFormat="1" applyFont="1" applyFill="1" applyBorder="1" applyAlignment="1">
      <alignment horizontal="right" wrapText="1"/>
    </xf>
    <xf numFmtId="1" fontId="12" fillId="5" borderId="14" xfId="0" applyNumberFormat="1" applyFont="1" applyFill="1" applyBorder="1" applyAlignment="1">
      <alignment horizontal="right" wrapText="1"/>
    </xf>
    <xf numFmtId="1" fontId="20" fillId="5" borderId="10" xfId="0" applyNumberFormat="1" applyFont="1" applyFill="1" applyBorder="1" applyAlignment="1">
      <alignment horizontal="right" wrapText="1"/>
    </xf>
    <xf numFmtId="0" fontId="12" fillId="5" borderId="31" xfId="0" applyFont="1" applyFill="1" applyBorder="1" applyAlignment="1">
      <alignment horizontal="right" wrapText="1" indent="1"/>
    </xf>
    <xf numFmtId="0" fontId="12" fillId="5" borderId="32" xfId="0" applyFont="1" applyFill="1" applyBorder="1" applyAlignment="1">
      <alignment horizontal="right" wrapText="1" indent="1"/>
    </xf>
    <xf numFmtId="164" fontId="13" fillId="5" borderId="32" xfId="0" applyNumberFormat="1" applyFont="1" applyFill="1" applyBorder="1" applyAlignment="1">
      <alignment horizontal="right" wrapText="1" indent="1"/>
    </xf>
    <xf numFmtId="2" fontId="13" fillId="5" borderId="32" xfId="0" applyNumberFormat="1" applyFont="1" applyFill="1" applyBorder="1" applyAlignment="1">
      <alignment horizontal="right" wrapText="1" indent="1"/>
    </xf>
    <xf numFmtId="2" fontId="13" fillId="5" borderId="33" xfId="0" applyNumberFormat="1" applyFont="1" applyFill="1" applyBorder="1" applyAlignment="1">
      <alignment horizontal="right" wrapText="1" indent="1"/>
    </xf>
    <xf numFmtId="0" fontId="22" fillId="7" borderId="0" xfId="0" applyFont="1" applyFill="1" applyAlignment="1">
      <alignment wrapText="1"/>
    </xf>
    <xf numFmtId="0" fontId="21" fillId="7" borderId="2" xfId="0" applyFont="1" applyFill="1" applyBorder="1" applyAlignment="1">
      <alignment wrapText="1"/>
    </xf>
    <xf numFmtId="1" fontId="12" fillId="6" borderId="25" xfId="0" applyNumberFormat="1" applyFont="1" applyFill="1" applyBorder="1" applyAlignment="1">
      <alignment horizontal="right" wrapText="1" indent="1"/>
    </xf>
    <xf numFmtId="2" fontId="12" fillId="6" borderId="25" xfId="0" applyNumberFormat="1" applyFont="1" applyFill="1" applyBorder="1" applyAlignment="1">
      <alignment horizontal="right" wrapText="1" indent="1"/>
    </xf>
    <xf numFmtId="2" fontId="12" fillId="6" borderId="30" xfId="0" applyNumberFormat="1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6" xfId="0" applyFont="1" applyFill="1" applyBorder="1" applyAlignment="1">
      <alignment horizontal="right" wrapText="1" indent="1"/>
    </xf>
    <xf numFmtId="0" fontId="11" fillId="2" borderId="1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right" wrapText="1" inden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13" fillId="5" borderId="12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08"/>
  <sheetViews>
    <sheetView tabSelected="1" topLeftCell="B115" zoomScaleSheetLayoutView="115" workbookViewId="0">
      <selection activeCell="C20" sqref="C20"/>
    </sheetView>
  </sheetViews>
  <sheetFormatPr defaultRowHeight="17.25"/>
  <cols>
    <col min="1" max="1" width="3.5703125" style="2" hidden="1" customWidth="1"/>
    <col min="2" max="2" width="8" style="2" customWidth="1"/>
    <col min="3" max="3" width="19.85546875" style="2" customWidth="1"/>
    <col min="4" max="4" width="20.140625" style="2" customWidth="1"/>
    <col min="5" max="5" width="10.5703125" style="2" customWidth="1"/>
    <col min="6" max="6" width="10.140625" style="1" customWidth="1"/>
    <col min="7" max="7" width="12.28515625" style="1" customWidth="1"/>
    <col min="8" max="8" width="12" style="1" customWidth="1"/>
    <col min="9" max="9" width="10.140625" style="1" customWidth="1"/>
    <col min="10" max="10" width="9.42578125" style="1" customWidth="1"/>
    <col min="11" max="11" width="11.140625" style="1" customWidth="1"/>
    <col min="12" max="12" width="8.5703125" style="1" customWidth="1"/>
    <col min="13" max="13" width="8.7109375" style="1" customWidth="1"/>
    <col min="14" max="14" width="9.7109375" style="1" customWidth="1"/>
    <col min="15" max="15" width="7.28515625" style="1" customWidth="1"/>
    <col min="16" max="16" width="8.42578125" style="1" customWidth="1"/>
    <col min="17" max="18" width="9.140625" style="1" customWidth="1"/>
    <col min="19" max="19" width="25.140625" style="1" customWidth="1"/>
    <col min="20" max="20" width="13.5703125" style="1" customWidth="1"/>
    <col min="21" max="21" width="23.5703125" style="1" hidden="1" customWidth="1"/>
    <col min="22" max="22" width="18.85546875" style="1" hidden="1" customWidth="1"/>
    <col min="23" max="243" width="0" style="1" hidden="1" customWidth="1"/>
    <col min="244" max="244" width="9.140625" style="1" customWidth="1"/>
    <col min="245" max="358" width="0" style="1" hidden="1" customWidth="1"/>
    <col min="359" max="359" width="9.140625" style="1" customWidth="1"/>
    <col min="360" max="562" width="0" style="1" hidden="1" customWidth="1"/>
    <col min="563" max="16384" width="9.140625" style="1"/>
  </cols>
  <sheetData>
    <row r="2" spans="1:15" s="2" customFormat="1" ht="30" customHeight="1" thickBot="1">
      <c r="A2" s="1"/>
      <c r="B2" s="143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5" s="2" customFormat="1">
      <c r="A3" s="1"/>
      <c r="B3" s="145" t="s">
        <v>1</v>
      </c>
      <c r="C3" s="147" t="s">
        <v>2</v>
      </c>
      <c r="D3" s="101" t="s">
        <v>154</v>
      </c>
      <c r="E3" s="102"/>
      <c r="F3" s="102"/>
      <c r="G3" s="101" t="s">
        <v>3</v>
      </c>
      <c r="H3" s="101"/>
      <c r="I3" s="102"/>
      <c r="J3" s="101" t="s">
        <v>4</v>
      </c>
      <c r="K3" s="101"/>
      <c r="L3" s="101"/>
      <c r="M3" s="103"/>
    </row>
    <row r="4" spans="1:15" customFormat="1" ht="30">
      <c r="A4" s="3"/>
      <c r="B4" s="146"/>
      <c r="C4" s="148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104" t="s">
        <v>9</v>
      </c>
    </row>
    <row r="5" spans="1:15" customFormat="1" ht="15">
      <c r="A5" s="6">
        <v>4</v>
      </c>
      <c r="B5" s="105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106">
        <f>+K5/H5*100</f>
        <v>6.3458119592842932</v>
      </c>
    </row>
    <row r="6" spans="1:15" customFormat="1" ht="15">
      <c r="A6" s="6">
        <v>5</v>
      </c>
      <c r="B6" s="107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106">
        <f t="shared" si="3"/>
        <v>2.7108973387174573</v>
      </c>
      <c r="O6" s="12"/>
    </row>
    <row r="7" spans="1:15" customFormat="1" ht="15">
      <c r="A7" s="6">
        <v>6</v>
      </c>
      <c r="B7" s="107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106">
        <f t="shared" si="3"/>
        <v>-4.9227541368374519</v>
      </c>
    </row>
    <row r="8" spans="1:15" customFormat="1" ht="15">
      <c r="A8" s="6">
        <v>7</v>
      </c>
      <c r="B8" s="107">
        <v>4</v>
      </c>
      <c r="C8" s="7" t="s">
        <v>13</v>
      </c>
      <c r="D8" s="8">
        <v>2182562</v>
      </c>
      <c r="E8" s="9">
        <v>1668307</v>
      </c>
      <c r="F8" s="10">
        <f t="shared" si="0"/>
        <v>76.440000000000012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426158</v>
      </c>
      <c r="L8" s="11">
        <f t="shared" si="3"/>
        <v>-8.6485305492400766</v>
      </c>
      <c r="M8" s="106">
        <f t="shared" si="3"/>
        <v>34.308122455518621</v>
      </c>
      <c r="O8" s="12"/>
    </row>
    <row r="9" spans="1:15" customFormat="1" ht="15">
      <c r="A9" s="6">
        <v>8</v>
      </c>
      <c r="B9" s="107">
        <v>5</v>
      </c>
      <c r="C9" s="7" t="s">
        <v>14</v>
      </c>
      <c r="D9" s="8">
        <v>2158025</v>
      </c>
      <c r="E9" s="9"/>
      <c r="F9" s="10">
        <f t="shared" si="0"/>
        <v>0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-1559001</v>
      </c>
      <c r="L9" s="11">
        <f t="shared" si="3"/>
        <v>-14.48848619429037</v>
      </c>
      <c r="M9" s="106">
        <f t="shared" si="3"/>
        <v>-100</v>
      </c>
    </row>
    <row r="10" spans="1:15" customFormat="1" ht="15">
      <c r="A10" s="6">
        <v>9</v>
      </c>
      <c r="B10" s="105">
        <v>6</v>
      </c>
      <c r="C10" s="7" t="s">
        <v>15</v>
      </c>
      <c r="D10" s="8">
        <v>2241562</v>
      </c>
      <c r="E10" s="9"/>
      <c r="F10" s="10">
        <f t="shared" si="0"/>
        <v>0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-1535555</v>
      </c>
      <c r="L10" s="11">
        <f t="shared" si="3"/>
        <v>-12.645972473038494</v>
      </c>
      <c r="M10" s="106">
        <f t="shared" si="3"/>
        <v>-100</v>
      </c>
    </row>
    <row r="11" spans="1:15" customFormat="1" ht="15">
      <c r="A11" s="6">
        <v>10</v>
      </c>
      <c r="B11" s="105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-1318121</v>
      </c>
      <c r="L11" s="11">
        <f t="shared" si="3"/>
        <v>-5.785081827024416</v>
      </c>
      <c r="M11" s="106">
        <f t="shared" si="3"/>
        <v>-100</v>
      </c>
    </row>
    <row r="12" spans="1:15" customFormat="1" ht="15">
      <c r="A12" s="6">
        <v>11</v>
      </c>
      <c r="B12" s="105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-1594833</v>
      </c>
      <c r="L12" s="11">
        <f t="shared" si="3"/>
        <v>-7.4698862603002274</v>
      </c>
      <c r="M12" s="106">
        <f t="shared" si="3"/>
        <v>-100</v>
      </c>
    </row>
    <row r="13" spans="1:15" customFormat="1" ht="15">
      <c r="A13" s="6">
        <v>12</v>
      </c>
      <c r="B13" s="105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-1557552</v>
      </c>
      <c r="L13" s="11">
        <f t="shared" si="3"/>
        <v>-1.6588086793316772</v>
      </c>
      <c r="M13" s="106">
        <f>+K13/H13*100</f>
        <v>-100</v>
      </c>
    </row>
    <row r="14" spans="1:15" customFormat="1" ht="15">
      <c r="A14" s="6">
        <v>1</v>
      </c>
      <c r="B14" s="105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106">
        <f t="shared" si="3"/>
        <v>-100</v>
      </c>
    </row>
    <row r="15" spans="1:15" customFormat="1" ht="15">
      <c r="A15" s="6">
        <v>2</v>
      </c>
      <c r="B15" s="105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106">
        <f t="shared" si="3"/>
        <v>-100</v>
      </c>
    </row>
    <row r="16" spans="1:15" customFormat="1" ht="15">
      <c r="A16" s="6">
        <v>3</v>
      </c>
      <c r="B16" s="105">
        <v>12</v>
      </c>
      <c r="C16" s="7" t="s">
        <v>153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106">
        <f t="shared" si="3"/>
        <v>-100</v>
      </c>
    </row>
    <row r="17" spans="1:22" customFormat="1" ht="18" thickBot="1">
      <c r="A17" s="1"/>
      <c r="B17" s="108"/>
      <c r="C17" s="109" t="s">
        <v>21</v>
      </c>
      <c r="D17" s="109">
        <f>SUM(D5:D16)</f>
        <v>27183589</v>
      </c>
      <c r="E17" s="109">
        <f>SUM(E5:E16)</f>
        <v>6075603</v>
      </c>
      <c r="F17" s="110">
        <f t="shared" si="0"/>
        <v>22.360000000000003</v>
      </c>
      <c r="G17" s="109">
        <f>SUM(G5:G16)</f>
        <v>28662529</v>
      </c>
      <c r="H17" s="109">
        <f>SUM(H5:H16)</f>
        <v>18157233</v>
      </c>
      <c r="I17" s="110">
        <f>ROUNDUP(+H17/G17*100,2)</f>
        <v>63.35</v>
      </c>
      <c r="J17" s="111">
        <f>SUM(J5:J16)</f>
        <v>-1478940</v>
      </c>
      <c r="K17" s="109">
        <f>SUM(K5:K16)</f>
        <v>-12081630</v>
      </c>
      <c r="L17" s="112">
        <f t="shared" si="3"/>
        <v>-5.1598377798414097</v>
      </c>
      <c r="M17" s="113">
        <f t="shared" si="3"/>
        <v>-66.538937953817083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>
      <c r="B21" s="149" t="s">
        <v>22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</row>
    <row r="22" spans="1:22">
      <c r="B22" s="152" t="s">
        <v>23</v>
      </c>
      <c r="C22" s="152" t="s">
        <v>24</v>
      </c>
      <c r="D22" s="152" t="s">
        <v>25</v>
      </c>
      <c r="E22" s="153" t="s">
        <v>186</v>
      </c>
      <c r="F22" s="153"/>
      <c r="G22" s="153"/>
      <c r="H22" s="153" t="s">
        <v>187</v>
      </c>
      <c r="I22" s="153"/>
      <c r="J22" s="153"/>
      <c r="K22" s="153" t="s">
        <v>26</v>
      </c>
      <c r="L22" s="153"/>
      <c r="M22" s="152" t="s">
        <v>27</v>
      </c>
    </row>
    <row r="23" spans="1:22" ht="27.75">
      <c r="B23" s="152"/>
      <c r="C23" s="152"/>
      <c r="D23" s="152"/>
      <c r="E23" s="55" t="s">
        <v>5</v>
      </c>
      <c r="F23" s="55" t="s">
        <v>6</v>
      </c>
      <c r="G23" s="55" t="s">
        <v>27</v>
      </c>
      <c r="H23" s="55" t="s">
        <v>5</v>
      </c>
      <c r="I23" s="55" t="s">
        <v>6</v>
      </c>
      <c r="J23" s="55" t="s">
        <v>27</v>
      </c>
      <c r="K23" s="55" t="s">
        <v>5</v>
      </c>
      <c r="L23" s="55" t="s">
        <v>6</v>
      </c>
      <c r="M23" s="152"/>
    </row>
    <row r="24" spans="1:22" ht="27.75">
      <c r="B24" s="48">
        <v>1</v>
      </c>
      <c r="C24" s="48">
        <v>15111</v>
      </c>
      <c r="D24" s="21" t="s">
        <v>28</v>
      </c>
      <c r="E24" s="129">
        <v>3656024</v>
      </c>
      <c r="F24" s="129">
        <v>1839293</v>
      </c>
      <c r="G24" s="47">
        <f>F24/E24*100</f>
        <v>50.308559243593585</v>
      </c>
      <c r="H24" s="129">
        <v>3272653</v>
      </c>
      <c r="I24" s="129">
        <v>2115845</v>
      </c>
      <c r="J24" s="47">
        <f>I24/H24*100</f>
        <v>64.652286692172993</v>
      </c>
      <c r="K24" s="48">
        <f>H24-E24</f>
        <v>-383371</v>
      </c>
      <c r="L24" s="48">
        <f>I24-F24</f>
        <v>276552</v>
      </c>
      <c r="M24" s="47">
        <f>L24/F24*100</f>
        <v>15.03577733400823</v>
      </c>
    </row>
    <row r="25" spans="1:22">
      <c r="B25" s="53">
        <v>2</v>
      </c>
      <c r="C25" s="53">
        <v>33312</v>
      </c>
      <c r="D25" s="26" t="s">
        <v>29</v>
      </c>
      <c r="E25" s="129">
        <v>3319789</v>
      </c>
      <c r="F25" s="129">
        <v>2428901</v>
      </c>
      <c r="G25" s="47">
        <f t="shared" ref="G25:G35" si="5">F25/E25*100</f>
        <v>73.164318575668517</v>
      </c>
      <c r="H25" s="129">
        <v>3401965</v>
      </c>
      <c r="I25" s="129">
        <v>2431525</v>
      </c>
      <c r="J25" s="47">
        <f t="shared" ref="J25:J35" si="6">I25/H25*100</f>
        <v>71.474133331765614</v>
      </c>
      <c r="K25" s="48">
        <f t="shared" ref="K25:L40" si="7">H25-E25</f>
        <v>82176</v>
      </c>
      <c r="L25" s="48">
        <f t="shared" si="7"/>
        <v>2624</v>
      </c>
      <c r="M25" s="47">
        <f t="shared" ref="M25:M36" si="8">L25/F25*100</f>
        <v>0.10803239819161012</v>
      </c>
    </row>
    <row r="26" spans="1:22">
      <c r="B26" s="48">
        <v>3</v>
      </c>
      <c r="C26" s="48">
        <v>11422</v>
      </c>
      <c r="D26" s="21" t="s">
        <v>30</v>
      </c>
      <c r="E26" s="129">
        <v>324493</v>
      </c>
      <c r="F26" s="129">
        <v>254631</v>
      </c>
      <c r="G26" s="47">
        <f t="shared" si="5"/>
        <v>78.470413845599126</v>
      </c>
      <c r="H26" s="129">
        <v>284268</v>
      </c>
      <c r="I26" s="129">
        <v>270512</v>
      </c>
      <c r="J26" s="47">
        <f t="shared" si="6"/>
        <v>95.160904498571767</v>
      </c>
      <c r="K26" s="48">
        <f t="shared" si="7"/>
        <v>-40225</v>
      </c>
      <c r="L26" s="48">
        <f t="shared" si="7"/>
        <v>15881</v>
      </c>
      <c r="M26" s="47">
        <f t="shared" si="8"/>
        <v>6.2368682524908587</v>
      </c>
    </row>
    <row r="27" spans="1:22">
      <c r="B27" s="53">
        <v>4</v>
      </c>
      <c r="C27" s="53">
        <v>11424</v>
      </c>
      <c r="D27" s="26" t="s">
        <v>31</v>
      </c>
      <c r="E27" s="129">
        <v>178.96</v>
      </c>
      <c r="F27" s="129">
        <v>0</v>
      </c>
      <c r="G27" s="47">
        <f t="shared" si="5"/>
        <v>0</v>
      </c>
      <c r="H27" s="129">
        <v>0</v>
      </c>
      <c r="I27" s="129">
        <v>0</v>
      </c>
      <c r="J27" s="47">
        <v>0</v>
      </c>
      <c r="K27" s="48">
        <f t="shared" si="7"/>
        <v>-178.96</v>
      </c>
      <c r="L27" s="48">
        <f t="shared" si="7"/>
        <v>0</v>
      </c>
      <c r="M27" s="47">
        <v>0</v>
      </c>
    </row>
    <row r="28" spans="1:22" ht="27.75">
      <c r="B28" s="48">
        <v>5</v>
      </c>
      <c r="C28" s="48">
        <v>11521</v>
      </c>
      <c r="D28" s="21" t="s">
        <v>32</v>
      </c>
      <c r="E28" s="129">
        <v>26708</v>
      </c>
      <c r="F28" s="129">
        <v>2304</v>
      </c>
      <c r="G28" s="47">
        <f t="shared" si="5"/>
        <v>8.6266287254755127</v>
      </c>
      <c r="H28" s="129">
        <v>6352</v>
      </c>
      <c r="I28" s="129">
        <v>3395</v>
      </c>
      <c r="J28" s="47">
        <f t="shared" si="6"/>
        <v>53.447732997481111</v>
      </c>
      <c r="K28" s="48">
        <f t="shared" si="7"/>
        <v>-20356</v>
      </c>
      <c r="L28" s="48">
        <f t="shared" si="7"/>
        <v>1091</v>
      </c>
      <c r="M28" s="47">
        <f t="shared" si="8"/>
        <v>47.352430555555557</v>
      </c>
    </row>
    <row r="29" spans="1:22">
      <c r="B29" s="53">
        <v>6</v>
      </c>
      <c r="C29" s="53">
        <v>11561</v>
      </c>
      <c r="D29" s="26" t="s">
        <v>33</v>
      </c>
      <c r="E29" s="129">
        <v>565072</v>
      </c>
      <c r="F29" s="129">
        <v>371027</v>
      </c>
      <c r="G29" s="47">
        <f t="shared" si="5"/>
        <v>65.660128266840331</v>
      </c>
      <c r="H29" s="129">
        <v>521282</v>
      </c>
      <c r="I29" s="129">
        <v>291531</v>
      </c>
      <c r="J29" s="47">
        <f t="shared" si="6"/>
        <v>55.925775300125459</v>
      </c>
      <c r="K29" s="48">
        <f t="shared" si="7"/>
        <v>-43790</v>
      </c>
      <c r="L29" s="48">
        <f t="shared" si="7"/>
        <v>-79496</v>
      </c>
      <c r="M29" s="47">
        <f t="shared" si="8"/>
        <v>-21.425933961679338</v>
      </c>
    </row>
    <row r="30" spans="1:22" ht="27.75">
      <c r="B30" s="48">
        <v>7</v>
      </c>
      <c r="C30" s="56" t="s">
        <v>34</v>
      </c>
      <c r="D30" s="21" t="s">
        <v>35</v>
      </c>
      <c r="E30" s="129">
        <v>52253</v>
      </c>
      <c r="F30" s="129">
        <v>6633</v>
      </c>
      <c r="G30" s="47">
        <f t="shared" si="5"/>
        <v>12.694007999540696</v>
      </c>
      <c r="H30" s="129">
        <v>22069</v>
      </c>
      <c r="I30" s="129">
        <v>6729</v>
      </c>
      <c r="J30" s="47">
        <f t="shared" si="6"/>
        <v>30.490733608228737</v>
      </c>
      <c r="K30" s="48">
        <f t="shared" si="7"/>
        <v>-30184</v>
      </c>
      <c r="L30" s="48">
        <f t="shared" si="7"/>
        <v>96</v>
      </c>
      <c r="M30" s="47">
        <f t="shared" si="8"/>
        <v>1.4473089099954772</v>
      </c>
    </row>
    <row r="31" spans="1:22">
      <c r="B31" s="53">
        <v>8</v>
      </c>
      <c r="C31" s="53">
        <v>11455</v>
      </c>
      <c r="D31" s="26" t="s">
        <v>36</v>
      </c>
      <c r="E31" s="129">
        <v>686782</v>
      </c>
      <c r="F31" s="129">
        <v>497440</v>
      </c>
      <c r="G31" s="47">
        <f t="shared" si="5"/>
        <v>72.430552926547293</v>
      </c>
      <c r="H31" s="129">
        <v>795759</v>
      </c>
      <c r="I31" s="129">
        <v>572560</v>
      </c>
      <c r="J31" s="47">
        <f t="shared" si="6"/>
        <v>71.951432531708718</v>
      </c>
      <c r="K31" s="48">
        <f t="shared" si="7"/>
        <v>108977</v>
      </c>
      <c r="L31" s="48">
        <f t="shared" si="7"/>
        <v>75120</v>
      </c>
      <c r="M31" s="47">
        <f t="shared" si="8"/>
        <v>15.101318752010293</v>
      </c>
    </row>
    <row r="32" spans="1:22" ht="27.75">
      <c r="B32" s="48">
        <v>9</v>
      </c>
      <c r="C32" s="48">
        <v>11454</v>
      </c>
      <c r="D32" s="21" t="s">
        <v>37</v>
      </c>
      <c r="E32" s="129">
        <v>4239</v>
      </c>
      <c r="F32" s="129">
        <v>5180</v>
      </c>
      <c r="G32" s="47">
        <f t="shared" si="5"/>
        <v>122.19863175277187</v>
      </c>
      <c r="H32" s="129">
        <v>11459</v>
      </c>
      <c r="I32" s="129">
        <v>8661</v>
      </c>
      <c r="J32" s="47">
        <f t="shared" si="6"/>
        <v>75.582511562963603</v>
      </c>
      <c r="K32" s="48">
        <f t="shared" si="7"/>
        <v>7220</v>
      </c>
      <c r="L32" s="48">
        <f t="shared" si="7"/>
        <v>3481</v>
      </c>
      <c r="M32" s="47">
        <f t="shared" si="8"/>
        <v>67.200772200772192</v>
      </c>
    </row>
    <row r="33" spans="2:16" ht="27.75">
      <c r="B33" s="53">
        <v>10</v>
      </c>
      <c r="C33" s="53">
        <v>11562</v>
      </c>
      <c r="D33" s="26" t="s">
        <v>38</v>
      </c>
      <c r="E33" s="129">
        <v>0</v>
      </c>
      <c r="F33" s="129">
        <v>0</v>
      </c>
      <c r="G33" s="47">
        <v>0</v>
      </c>
      <c r="H33" s="129">
        <v>0</v>
      </c>
      <c r="I33" s="129">
        <v>0</v>
      </c>
      <c r="J33" s="47">
        <v>0</v>
      </c>
      <c r="K33" s="48">
        <f t="shared" si="7"/>
        <v>0</v>
      </c>
      <c r="L33" s="48">
        <f t="shared" si="7"/>
        <v>0</v>
      </c>
      <c r="M33" s="47">
        <v>0</v>
      </c>
    </row>
    <row r="34" spans="2:16">
      <c r="B34" s="48">
        <v>11</v>
      </c>
      <c r="C34" s="48">
        <v>11522</v>
      </c>
      <c r="D34" s="21" t="s">
        <v>39</v>
      </c>
      <c r="E34" s="129">
        <v>0</v>
      </c>
      <c r="F34" s="129">
        <v>25</v>
      </c>
      <c r="G34" s="47">
        <v>100</v>
      </c>
      <c r="H34" s="129">
        <v>0</v>
      </c>
      <c r="I34" s="129">
        <v>1540</v>
      </c>
      <c r="J34" s="47">
        <v>0</v>
      </c>
      <c r="K34" s="48">
        <f t="shared" si="7"/>
        <v>0</v>
      </c>
      <c r="L34" s="48">
        <f t="shared" si="7"/>
        <v>1515</v>
      </c>
      <c r="M34" s="47">
        <f t="shared" si="8"/>
        <v>6060</v>
      </c>
    </row>
    <row r="35" spans="2:16" ht="27.75">
      <c r="B35" s="53">
        <v>12</v>
      </c>
      <c r="C35" s="53">
        <v>11453</v>
      </c>
      <c r="D35" s="26" t="s">
        <v>40</v>
      </c>
      <c r="E35" s="129">
        <v>233581</v>
      </c>
      <c r="F35" s="129">
        <v>131336</v>
      </c>
      <c r="G35" s="47">
        <f t="shared" si="5"/>
        <v>56.227176011747524</v>
      </c>
      <c r="H35" s="129">
        <v>257454</v>
      </c>
      <c r="I35" s="129">
        <v>151544</v>
      </c>
      <c r="J35" s="47">
        <f t="shared" si="6"/>
        <v>58.862554087332107</v>
      </c>
      <c r="K35" s="48">
        <f t="shared" si="7"/>
        <v>23873</v>
      </c>
      <c r="L35" s="48">
        <f t="shared" si="7"/>
        <v>20208</v>
      </c>
      <c r="M35" s="47">
        <f t="shared" si="8"/>
        <v>15.386489614424073</v>
      </c>
    </row>
    <row r="36" spans="2:16">
      <c r="B36" s="48">
        <v>13</v>
      </c>
      <c r="C36" s="48">
        <v>11123</v>
      </c>
      <c r="D36" s="21" t="s">
        <v>41</v>
      </c>
      <c r="E36" s="129">
        <v>0</v>
      </c>
      <c r="F36" s="129">
        <v>56570</v>
      </c>
      <c r="G36" s="47">
        <v>100</v>
      </c>
      <c r="H36" s="129">
        <v>0</v>
      </c>
      <c r="I36" s="129">
        <v>160736</v>
      </c>
      <c r="J36" s="47">
        <v>0</v>
      </c>
      <c r="K36" s="48">
        <f t="shared" si="7"/>
        <v>0</v>
      </c>
      <c r="L36" s="48">
        <f t="shared" si="7"/>
        <v>104166</v>
      </c>
      <c r="M36" s="47">
        <f t="shared" si="8"/>
        <v>184.1364680926286</v>
      </c>
    </row>
    <row r="37" spans="2:16" ht="27.75">
      <c r="B37" s="53">
        <v>14</v>
      </c>
      <c r="C37" s="53">
        <v>15111</v>
      </c>
      <c r="D37" s="26" t="s">
        <v>42</v>
      </c>
      <c r="E37" s="129">
        <v>0</v>
      </c>
      <c r="F37" s="129">
        <v>45</v>
      </c>
      <c r="G37" s="47">
        <v>100</v>
      </c>
      <c r="H37" s="129">
        <v>0</v>
      </c>
      <c r="I37" s="129">
        <v>77</v>
      </c>
      <c r="J37" s="47">
        <v>0</v>
      </c>
      <c r="K37" s="48">
        <f t="shared" si="7"/>
        <v>0</v>
      </c>
      <c r="L37" s="48">
        <f t="shared" si="7"/>
        <v>32</v>
      </c>
      <c r="M37" s="47">
        <v>0</v>
      </c>
    </row>
    <row r="38" spans="2:16">
      <c r="B38" s="48">
        <v>15</v>
      </c>
      <c r="C38" s="48">
        <v>11515</v>
      </c>
      <c r="D38" s="21" t="s">
        <v>152</v>
      </c>
      <c r="E38" s="129">
        <v>0</v>
      </c>
      <c r="F38" s="129">
        <v>0</v>
      </c>
      <c r="G38" s="47">
        <v>100</v>
      </c>
      <c r="H38" s="129">
        <v>0</v>
      </c>
      <c r="I38" s="129">
        <v>60943</v>
      </c>
      <c r="J38" s="47">
        <v>0</v>
      </c>
      <c r="K38" s="48">
        <f t="shared" si="7"/>
        <v>0</v>
      </c>
      <c r="L38" s="48">
        <f t="shared" si="7"/>
        <v>60943</v>
      </c>
      <c r="M38" s="47">
        <v>0</v>
      </c>
    </row>
    <row r="39" spans="2:16" ht="27.75">
      <c r="B39" s="53">
        <v>16</v>
      </c>
      <c r="C39" s="53">
        <v>14229</v>
      </c>
      <c r="D39" s="26" t="s">
        <v>43</v>
      </c>
      <c r="E39" s="129">
        <v>0</v>
      </c>
      <c r="F39" s="129">
        <v>87</v>
      </c>
      <c r="G39" s="47">
        <v>100</v>
      </c>
      <c r="H39" s="129">
        <v>0</v>
      </c>
      <c r="I39" s="129">
        <v>5</v>
      </c>
      <c r="J39" s="47">
        <v>0</v>
      </c>
      <c r="K39" s="48">
        <f t="shared" si="7"/>
        <v>0</v>
      </c>
      <c r="L39" s="48">
        <f t="shared" si="7"/>
        <v>-82</v>
      </c>
      <c r="M39" s="47">
        <v>0</v>
      </c>
    </row>
    <row r="40" spans="2:16" ht="27.75">
      <c r="B40" s="48">
        <v>17</v>
      </c>
      <c r="C40" s="48">
        <v>14212</v>
      </c>
      <c r="D40" s="21" t="s">
        <v>44</v>
      </c>
      <c r="E40" s="129">
        <v>0</v>
      </c>
      <c r="F40" s="129">
        <v>56</v>
      </c>
      <c r="G40" s="47">
        <v>100</v>
      </c>
      <c r="H40" s="129">
        <v>0</v>
      </c>
      <c r="I40" s="129">
        <v>0</v>
      </c>
      <c r="J40" s="47">
        <v>0</v>
      </c>
      <c r="K40" s="48">
        <f t="shared" si="7"/>
        <v>0</v>
      </c>
      <c r="L40" s="48">
        <f t="shared" si="7"/>
        <v>-56</v>
      </c>
      <c r="M40" s="47">
        <v>0</v>
      </c>
    </row>
    <row r="41" spans="2:16" ht="18" thickBot="1">
      <c r="B41" s="133"/>
      <c r="C41" s="134"/>
      <c r="D41" s="134" t="s">
        <v>21</v>
      </c>
      <c r="E41" s="135">
        <f>SUM(E24:E40)</f>
        <v>8869119.9600000009</v>
      </c>
      <c r="F41" s="135">
        <f>SUM(F24:F40)</f>
        <v>5593528</v>
      </c>
      <c r="G41" s="136">
        <f>F41/E41*100</f>
        <v>63.067452297713643</v>
      </c>
      <c r="H41" s="135">
        <f>SUM(H24:H40)</f>
        <v>8573261</v>
      </c>
      <c r="I41" s="135">
        <f>SUM(I24:I40)</f>
        <v>6075603</v>
      </c>
      <c r="J41" s="136">
        <f>I41/H41*100</f>
        <v>70.866884841135715</v>
      </c>
      <c r="K41" s="135">
        <f>H41-E41</f>
        <v>-295858.96000000089</v>
      </c>
      <c r="L41" s="135">
        <f>I41-F41</f>
        <v>482075</v>
      </c>
      <c r="M41" s="137">
        <f>L41/F41*100</f>
        <v>8.6184426000906758</v>
      </c>
    </row>
    <row r="43" spans="2:16">
      <c r="G43" s="20"/>
    </row>
    <row r="44" spans="2:16" ht="21.75" thickBot="1">
      <c r="B44" s="154" t="s">
        <v>149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>
      <c r="B45" s="157" t="s">
        <v>45</v>
      </c>
      <c r="C45" s="159" t="s">
        <v>46</v>
      </c>
      <c r="D45" s="160" t="s">
        <v>47</v>
      </c>
      <c r="E45" s="162" t="s">
        <v>197</v>
      </c>
      <c r="F45" s="162"/>
      <c r="G45" s="162"/>
      <c r="H45" s="162" t="s">
        <v>199</v>
      </c>
      <c r="I45" s="162"/>
      <c r="J45" s="162"/>
      <c r="K45" s="162" t="s">
        <v>48</v>
      </c>
      <c r="L45" s="162"/>
      <c r="M45" s="162"/>
      <c r="N45" s="159" t="s">
        <v>49</v>
      </c>
      <c r="O45" s="159"/>
      <c r="P45" s="163"/>
    </row>
    <row r="46" spans="2:16" ht="27.75">
      <c r="B46" s="158"/>
      <c r="C46" s="152"/>
      <c r="D46" s="161"/>
      <c r="E46" s="55" t="s">
        <v>50</v>
      </c>
      <c r="F46" s="55" t="s">
        <v>51</v>
      </c>
      <c r="G46" s="55" t="s">
        <v>52</v>
      </c>
      <c r="H46" s="55" t="s">
        <v>50</v>
      </c>
      <c r="I46" s="55" t="s">
        <v>51</v>
      </c>
      <c r="J46" s="55" t="s">
        <v>52</v>
      </c>
      <c r="K46" s="55" t="s">
        <v>50</v>
      </c>
      <c r="L46" s="55" t="s">
        <v>53</v>
      </c>
      <c r="M46" s="55" t="s">
        <v>54</v>
      </c>
      <c r="N46" s="55" t="s">
        <v>50</v>
      </c>
      <c r="O46" s="55" t="s">
        <v>53</v>
      </c>
      <c r="P46" s="98" t="s">
        <v>54</v>
      </c>
    </row>
    <row r="47" spans="2:16">
      <c r="B47" s="84">
        <v>1</v>
      </c>
      <c r="C47" s="41" t="s">
        <v>55</v>
      </c>
      <c r="D47" s="41" t="s">
        <v>56</v>
      </c>
      <c r="E47" s="23">
        <v>33820</v>
      </c>
      <c r="F47" s="23">
        <v>3920665</v>
      </c>
      <c r="G47" s="23">
        <v>1426937</v>
      </c>
      <c r="H47" s="23">
        <v>38740</v>
      </c>
      <c r="I47" s="23">
        <v>3592205</v>
      </c>
      <c r="J47" s="23">
        <v>1561446</v>
      </c>
      <c r="K47" s="23">
        <f>H47-E47</f>
        <v>4920</v>
      </c>
      <c r="L47" s="22">
        <f>I47-F47</f>
        <v>-328460</v>
      </c>
      <c r="M47" s="22">
        <f>J47-G47</f>
        <v>134509</v>
      </c>
      <c r="N47" s="24">
        <f>K47/E47*100</f>
        <v>14.547604967474866</v>
      </c>
      <c r="O47" s="24">
        <f>L47/F47*100</f>
        <v>-8.3776604224028333</v>
      </c>
      <c r="P47" s="92">
        <f>M47/G47*100</f>
        <v>9.426414761128207</v>
      </c>
    </row>
    <row r="48" spans="2:16">
      <c r="B48" s="85">
        <v>2</v>
      </c>
      <c r="C48" s="41" t="s">
        <v>58</v>
      </c>
      <c r="D48" s="41" t="s">
        <v>59</v>
      </c>
      <c r="E48" s="23">
        <v>14827710</v>
      </c>
      <c r="F48" s="23">
        <v>1303679</v>
      </c>
      <c r="G48" s="23">
        <v>243186</v>
      </c>
      <c r="H48" s="23">
        <v>15649300</v>
      </c>
      <c r="I48" s="23">
        <v>1661157</v>
      </c>
      <c r="J48" s="23">
        <v>311180</v>
      </c>
      <c r="K48" s="23">
        <f t="shared" ref="K48:M48" si="9">H48-E48</f>
        <v>821590</v>
      </c>
      <c r="L48" s="22">
        <f t="shared" si="9"/>
        <v>357478</v>
      </c>
      <c r="M48" s="22">
        <f t="shared" si="9"/>
        <v>67994</v>
      </c>
      <c r="N48" s="24">
        <f t="shared" ref="N48:P48" si="10">K48/E48*100</f>
        <v>5.5409095538016322</v>
      </c>
      <c r="O48" s="24">
        <f t="shared" si="10"/>
        <v>27.420707091239482</v>
      </c>
      <c r="P48" s="92">
        <f t="shared" si="10"/>
        <v>27.959668730930236</v>
      </c>
    </row>
    <row r="49" spans="2:16">
      <c r="B49" s="84">
        <v>3</v>
      </c>
      <c r="C49" s="41" t="s">
        <v>57</v>
      </c>
      <c r="D49" s="41" t="s">
        <v>56</v>
      </c>
      <c r="E49" s="23">
        <v>15924</v>
      </c>
      <c r="F49" s="23">
        <v>1628268</v>
      </c>
      <c r="G49" s="23">
        <v>917091</v>
      </c>
      <c r="H49" s="23">
        <v>18516</v>
      </c>
      <c r="I49" s="23">
        <v>1619600</v>
      </c>
      <c r="J49" s="23">
        <v>1051710</v>
      </c>
      <c r="K49" s="23">
        <f t="shared" ref="K49:K96" si="11">H49-E49</f>
        <v>2592</v>
      </c>
      <c r="L49" s="22">
        <f t="shared" ref="L49:L96" si="12">I49-F49</f>
        <v>-8668</v>
      </c>
      <c r="M49" s="22">
        <f t="shared" ref="M49:M96" si="13">J49-G49</f>
        <v>134619</v>
      </c>
      <c r="N49" s="24">
        <f t="shared" ref="N49:N96" si="14">K49/E49*100</f>
        <v>16.277317256970612</v>
      </c>
      <c r="O49" s="24">
        <f t="shared" ref="O49:O96" si="15">L49/F49*100</f>
        <v>-0.53234479827645076</v>
      </c>
      <c r="P49" s="92">
        <f t="shared" ref="P49:P96" si="16">M49/G49*100</f>
        <v>14.678914088133022</v>
      </c>
    </row>
    <row r="50" spans="2:16">
      <c r="B50" s="85">
        <v>4</v>
      </c>
      <c r="C50" s="41" t="s">
        <v>60</v>
      </c>
      <c r="D50" s="41" t="s">
        <v>59</v>
      </c>
      <c r="E50" s="23">
        <v>9620449</v>
      </c>
      <c r="F50" s="23">
        <v>1227424</v>
      </c>
      <c r="G50" s="23">
        <v>141179</v>
      </c>
      <c r="H50" s="23">
        <v>13928016</v>
      </c>
      <c r="I50" s="23">
        <v>1533597</v>
      </c>
      <c r="J50" s="23">
        <v>177139</v>
      </c>
      <c r="K50" s="23">
        <f t="shared" si="11"/>
        <v>4307567</v>
      </c>
      <c r="L50" s="22">
        <f t="shared" si="12"/>
        <v>306173</v>
      </c>
      <c r="M50" s="22">
        <f t="shared" si="13"/>
        <v>35960</v>
      </c>
      <c r="N50" s="24">
        <f t="shared" si="14"/>
        <v>44.775113926595317</v>
      </c>
      <c r="O50" s="24">
        <f t="shared" si="15"/>
        <v>24.944355006908779</v>
      </c>
      <c r="P50" s="92">
        <f t="shared" si="16"/>
        <v>25.471210307481989</v>
      </c>
    </row>
    <row r="51" spans="2:16">
      <c r="B51" s="84">
        <v>5</v>
      </c>
      <c r="C51" s="41" t="s">
        <v>61</v>
      </c>
      <c r="D51" s="41" t="s">
        <v>59</v>
      </c>
      <c r="E51" s="23">
        <v>19182400</v>
      </c>
      <c r="F51" s="23">
        <v>1008615</v>
      </c>
      <c r="G51" s="23">
        <v>142556</v>
      </c>
      <c r="H51" s="23">
        <v>18252190</v>
      </c>
      <c r="I51" s="23">
        <v>882125</v>
      </c>
      <c r="J51" s="23">
        <v>139681</v>
      </c>
      <c r="K51" s="23">
        <f t="shared" si="11"/>
        <v>-930210</v>
      </c>
      <c r="L51" s="22">
        <f t="shared" si="12"/>
        <v>-126490</v>
      </c>
      <c r="M51" s="22">
        <f t="shared" si="13"/>
        <v>-2875</v>
      </c>
      <c r="N51" s="24">
        <f t="shared" si="14"/>
        <v>-4.8492889315205598</v>
      </c>
      <c r="O51" s="24">
        <f t="shared" si="15"/>
        <v>-12.540959632763741</v>
      </c>
      <c r="P51" s="92">
        <f t="shared" si="16"/>
        <v>-2.0167513117652009</v>
      </c>
    </row>
    <row r="52" spans="2:16">
      <c r="B52" s="85">
        <v>6</v>
      </c>
      <c r="C52" s="41" t="s">
        <v>64</v>
      </c>
      <c r="D52" s="41" t="s">
        <v>59</v>
      </c>
      <c r="E52" s="23">
        <v>6274098</v>
      </c>
      <c r="F52" s="23">
        <v>502328</v>
      </c>
      <c r="G52" s="23">
        <v>124445</v>
      </c>
      <c r="H52" s="23">
        <v>10209768</v>
      </c>
      <c r="I52" s="23">
        <v>743681</v>
      </c>
      <c r="J52" s="23">
        <v>190907</v>
      </c>
      <c r="K52" s="23">
        <f t="shared" si="11"/>
        <v>3935670</v>
      </c>
      <c r="L52" s="22">
        <f t="shared" si="12"/>
        <v>241353</v>
      </c>
      <c r="M52" s="22">
        <f t="shared" si="13"/>
        <v>66462</v>
      </c>
      <c r="N52" s="44">
        <f t="shared" si="14"/>
        <v>62.728857598335253</v>
      </c>
      <c r="O52" s="44">
        <f t="shared" si="15"/>
        <v>48.046893663104584</v>
      </c>
      <c r="P52" s="93">
        <f t="shared" si="16"/>
        <v>53.406725862830974</v>
      </c>
    </row>
    <row r="53" spans="2:16">
      <c r="B53" s="84">
        <v>7</v>
      </c>
      <c r="C53" s="41" t="s">
        <v>63</v>
      </c>
      <c r="D53" s="41" t="s">
        <v>59</v>
      </c>
      <c r="E53" s="23">
        <v>13819325</v>
      </c>
      <c r="F53" s="23">
        <v>489452</v>
      </c>
      <c r="G53" s="23">
        <v>24613</v>
      </c>
      <c r="H53" s="23">
        <v>13602534</v>
      </c>
      <c r="I53" s="23">
        <v>594288</v>
      </c>
      <c r="J53" s="23">
        <v>45230</v>
      </c>
      <c r="K53" s="23">
        <f t="shared" si="11"/>
        <v>-216791</v>
      </c>
      <c r="L53" s="22">
        <f t="shared" si="12"/>
        <v>104836</v>
      </c>
      <c r="M53" s="22">
        <f t="shared" si="13"/>
        <v>20617</v>
      </c>
      <c r="N53" s="24">
        <f t="shared" si="14"/>
        <v>-1.5687524535387944</v>
      </c>
      <c r="O53" s="24">
        <f t="shared" si="15"/>
        <v>21.419056414112109</v>
      </c>
      <c r="P53" s="92">
        <f t="shared" si="16"/>
        <v>83.764677203104057</v>
      </c>
    </row>
    <row r="54" spans="2:16">
      <c r="B54" s="85">
        <v>8</v>
      </c>
      <c r="C54" s="41" t="s">
        <v>62</v>
      </c>
      <c r="D54" s="41" t="s">
        <v>59</v>
      </c>
      <c r="E54" s="23">
        <v>10449350</v>
      </c>
      <c r="F54" s="23">
        <v>843356</v>
      </c>
      <c r="G54" s="23">
        <v>76007</v>
      </c>
      <c r="H54" s="23">
        <v>7347055</v>
      </c>
      <c r="I54" s="23">
        <v>517062</v>
      </c>
      <c r="J54" s="23">
        <v>46839</v>
      </c>
      <c r="K54" s="23">
        <f t="shared" si="11"/>
        <v>-3102295</v>
      </c>
      <c r="L54" s="22">
        <f t="shared" si="12"/>
        <v>-326294</v>
      </c>
      <c r="M54" s="22">
        <f t="shared" si="13"/>
        <v>-29168</v>
      </c>
      <c r="N54" s="24">
        <f t="shared" si="14"/>
        <v>-29.688880169579928</v>
      </c>
      <c r="O54" s="24">
        <f t="shared" si="15"/>
        <v>-38.689948254355215</v>
      </c>
      <c r="P54" s="92">
        <f t="shared" si="16"/>
        <v>-38.37541279092715</v>
      </c>
    </row>
    <row r="55" spans="2:16">
      <c r="B55" s="84">
        <v>9</v>
      </c>
      <c r="C55" s="41" t="s">
        <v>101</v>
      </c>
      <c r="D55" s="41" t="s">
        <v>59</v>
      </c>
      <c r="E55" s="23">
        <v>4146493</v>
      </c>
      <c r="F55" s="23">
        <v>501817</v>
      </c>
      <c r="G55" s="23">
        <v>49578</v>
      </c>
      <c r="H55" s="23">
        <v>4059986</v>
      </c>
      <c r="I55" s="23">
        <v>462085</v>
      </c>
      <c r="J55" s="23">
        <v>93082</v>
      </c>
      <c r="K55" s="23">
        <f t="shared" si="11"/>
        <v>-86507</v>
      </c>
      <c r="L55" s="22">
        <f t="shared" si="12"/>
        <v>-39732</v>
      </c>
      <c r="M55" s="22">
        <f t="shared" si="13"/>
        <v>43504</v>
      </c>
      <c r="N55" s="24">
        <v>100</v>
      </c>
      <c r="O55" s="24">
        <v>100</v>
      </c>
      <c r="P55" s="92">
        <v>100</v>
      </c>
    </row>
    <row r="56" spans="2:16">
      <c r="B56" s="85">
        <v>10</v>
      </c>
      <c r="C56" s="41" t="s">
        <v>65</v>
      </c>
      <c r="D56" s="41" t="s">
        <v>59</v>
      </c>
      <c r="E56" s="23">
        <v>25948260</v>
      </c>
      <c r="F56" s="23">
        <v>644579</v>
      </c>
      <c r="G56" s="23">
        <v>159731</v>
      </c>
      <c r="H56" s="23">
        <v>16802018</v>
      </c>
      <c r="I56" s="23">
        <v>415307</v>
      </c>
      <c r="J56" s="23">
        <v>80577</v>
      </c>
      <c r="K56" s="23">
        <f t="shared" si="11"/>
        <v>-9146242</v>
      </c>
      <c r="L56" s="22">
        <f t="shared" si="12"/>
        <v>-229272</v>
      </c>
      <c r="M56" s="22">
        <f t="shared" si="13"/>
        <v>-79154</v>
      </c>
      <c r="N56" s="24">
        <f t="shared" si="14"/>
        <v>-35.24799736090204</v>
      </c>
      <c r="O56" s="24">
        <f t="shared" si="15"/>
        <v>-35.569263038355267</v>
      </c>
      <c r="P56" s="92">
        <f t="shared" si="16"/>
        <v>-49.55456361006943</v>
      </c>
    </row>
    <row r="57" spans="2:16">
      <c r="B57" s="84">
        <v>11</v>
      </c>
      <c r="C57" s="41" t="s">
        <v>108</v>
      </c>
      <c r="D57" s="41" t="s">
        <v>103</v>
      </c>
      <c r="E57" s="23">
        <v>62</v>
      </c>
      <c r="F57" s="23">
        <v>37730</v>
      </c>
      <c r="G57" s="23">
        <v>417</v>
      </c>
      <c r="H57" s="23">
        <v>248</v>
      </c>
      <c r="I57" s="23">
        <v>384475</v>
      </c>
      <c r="J57" s="23">
        <v>4444</v>
      </c>
      <c r="K57" s="23">
        <f t="shared" si="11"/>
        <v>186</v>
      </c>
      <c r="L57" s="22">
        <f t="shared" si="12"/>
        <v>346745</v>
      </c>
      <c r="M57" s="22">
        <f t="shared" si="13"/>
        <v>4027</v>
      </c>
      <c r="N57" s="24">
        <f t="shared" si="14"/>
        <v>300</v>
      </c>
      <c r="O57" s="24">
        <f t="shared" si="15"/>
        <v>919.01669758812614</v>
      </c>
      <c r="P57" s="92">
        <f t="shared" si="16"/>
        <v>965.70743405275778</v>
      </c>
    </row>
    <row r="58" spans="2:16">
      <c r="B58" s="85">
        <v>12</v>
      </c>
      <c r="C58" s="41" t="s">
        <v>156</v>
      </c>
      <c r="D58" s="41" t="s">
        <v>59</v>
      </c>
      <c r="E58" s="23">
        <v>0</v>
      </c>
      <c r="F58" s="23">
        <v>0</v>
      </c>
      <c r="G58" s="23">
        <v>0</v>
      </c>
      <c r="H58" s="23">
        <v>601062</v>
      </c>
      <c r="I58" s="23">
        <v>306087</v>
      </c>
      <c r="J58" s="23">
        <v>3099</v>
      </c>
      <c r="K58" s="23">
        <f t="shared" si="11"/>
        <v>601062</v>
      </c>
      <c r="L58" s="22">
        <f t="shared" si="12"/>
        <v>306087</v>
      </c>
      <c r="M58" s="22">
        <f t="shared" si="13"/>
        <v>3099</v>
      </c>
      <c r="N58" s="24">
        <v>100</v>
      </c>
      <c r="O58" s="24">
        <v>100</v>
      </c>
      <c r="P58" s="92">
        <v>100</v>
      </c>
    </row>
    <row r="59" spans="2:16">
      <c r="B59" s="84">
        <v>13</v>
      </c>
      <c r="C59" s="41" t="s">
        <v>109</v>
      </c>
      <c r="D59" s="41" t="s">
        <v>103</v>
      </c>
      <c r="E59" s="23">
        <v>847504</v>
      </c>
      <c r="F59" s="23">
        <v>282949</v>
      </c>
      <c r="G59" s="23">
        <v>81918</v>
      </c>
      <c r="H59" s="23">
        <v>876918</v>
      </c>
      <c r="I59" s="23">
        <v>298646</v>
      </c>
      <c r="J59" s="23">
        <v>98385</v>
      </c>
      <c r="K59" s="23">
        <f t="shared" si="11"/>
        <v>29414</v>
      </c>
      <c r="L59" s="22">
        <f t="shared" si="12"/>
        <v>15697</v>
      </c>
      <c r="M59" s="22">
        <f t="shared" si="13"/>
        <v>16467</v>
      </c>
      <c r="N59" s="24">
        <f t="shared" si="14"/>
        <v>3.4706620853706882</v>
      </c>
      <c r="O59" s="24">
        <f t="shared" si="15"/>
        <v>5.5476428614343929</v>
      </c>
      <c r="P59" s="92">
        <f t="shared" si="16"/>
        <v>20.10180912619937</v>
      </c>
    </row>
    <row r="60" spans="2:16">
      <c r="B60" s="85">
        <v>14</v>
      </c>
      <c r="C60" s="41" t="s">
        <v>122</v>
      </c>
      <c r="D60" s="41" t="s">
        <v>59</v>
      </c>
      <c r="E60" s="23">
        <v>624046</v>
      </c>
      <c r="F60" s="23">
        <v>89591</v>
      </c>
      <c r="G60" s="23">
        <v>16460</v>
      </c>
      <c r="H60" s="23">
        <v>1524034</v>
      </c>
      <c r="I60" s="23">
        <v>293882</v>
      </c>
      <c r="J60" s="23">
        <v>15446</v>
      </c>
      <c r="K60" s="23">
        <f t="shared" si="11"/>
        <v>899988</v>
      </c>
      <c r="L60" s="22">
        <f t="shared" si="12"/>
        <v>204291</v>
      </c>
      <c r="M60" s="22">
        <f t="shared" si="13"/>
        <v>-1014</v>
      </c>
      <c r="N60" s="24">
        <f t="shared" si="14"/>
        <v>144.21821468289198</v>
      </c>
      <c r="O60" s="24">
        <f t="shared" si="15"/>
        <v>228.02625263698363</v>
      </c>
      <c r="P60" s="92">
        <f t="shared" si="16"/>
        <v>-6.1603888213851761</v>
      </c>
    </row>
    <row r="61" spans="2:16">
      <c r="B61" s="84">
        <v>15</v>
      </c>
      <c r="C61" s="41" t="s">
        <v>104</v>
      </c>
      <c r="D61" s="41" t="s">
        <v>59</v>
      </c>
      <c r="E61" s="23">
        <v>3212700</v>
      </c>
      <c r="F61" s="23">
        <v>295965</v>
      </c>
      <c r="G61" s="23">
        <v>56945</v>
      </c>
      <c r="H61" s="23">
        <v>2667094</v>
      </c>
      <c r="I61" s="23">
        <v>290006</v>
      </c>
      <c r="J61" s="23">
        <v>55659</v>
      </c>
      <c r="K61" s="23">
        <f t="shared" si="11"/>
        <v>-545606</v>
      </c>
      <c r="L61" s="22">
        <f t="shared" si="12"/>
        <v>-5959</v>
      </c>
      <c r="M61" s="22">
        <f t="shared" si="13"/>
        <v>-1286</v>
      </c>
      <c r="N61" s="24">
        <f t="shared" si="14"/>
        <v>-16.982787063840384</v>
      </c>
      <c r="O61" s="24">
        <f t="shared" si="15"/>
        <v>-2.0134137482472592</v>
      </c>
      <c r="P61" s="92">
        <f t="shared" si="16"/>
        <v>-2.2583194310299413</v>
      </c>
    </row>
    <row r="62" spans="2:16">
      <c r="B62" s="85">
        <v>16</v>
      </c>
      <c r="C62" s="41" t="s">
        <v>107</v>
      </c>
      <c r="D62" s="41" t="s">
        <v>56</v>
      </c>
      <c r="E62" s="23">
        <v>2068</v>
      </c>
      <c r="F62" s="23">
        <v>230772</v>
      </c>
      <c r="G62" s="23">
        <v>34923</v>
      </c>
      <c r="H62" s="23">
        <v>2933</v>
      </c>
      <c r="I62" s="23">
        <v>271462</v>
      </c>
      <c r="J62" s="23">
        <v>42268</v>
      </c>
      <c r="K62" s="23">
        <f t="shared" si="11"/>
        <v>865</v>
      </c>
      <c r="L62" s="22">
        <f t="shared" si="12"/>
        <v>40690</v>
      </c>
      <c r="M62" s="22">
        <f t="shared" si="13"/>
        <v>7345</v>
      </c>
      <c r="N62" s="24">
        <f t="shared" si="14"/>
        <v>41.827852998065765</v>
      </c>
      <c r="O62" s="24">
        <f t="shared" si="15"/>
        <v>17.632121747872358</v>
      </c>
      <c r="P62" s="92">
        <f t="shared" si="16"/>
        <v>21.031984651948573</v>
      </c>
    </row>
    <row r="63" spans="2:16">
      <c r="B63" s="84">
        <v>17</v>
      </c>
      <c r="C63" s="41" t="s">
        <v>102</v>
      </c>
      <c r="D63" s="41" t="s">
        <v>103</v>
      </c>
      <c r="E63" s="23">
        <v>7376</v>
      </c>
      <c r="F63" s="23">
        <v>668305</v>
      </c>
      <c r="G63" s="23">
        <v>9972</v>
      </c>
      <c r="H63" s="23">
        <v>2194</v>
      </c>
      <c r="I63" s="23">
        <v>262579</v>
      </c>
      <c r="J63" s="23">
        <v>7977</v>
      </c>
      <c r="K63" s="23">
        <f t="shared" si="11"/>
        <v>-5182</v>
      </c>
      <c r="L63" s="22">
        <f t="shared" si="12"/>
        <v>-405726</v>
      </c>
      <c r="M63" s="22">
        <f t="shared" si="13"/>
        <v>-1995</v>
      </c>
      <c r="N63" s="24">
        <f t="shared" si="14"/>
        <v>-70.254880694143168</v>
      </c>
      <c r="O63" s="24">
        <f t="shared" si="15"/>
        <v>-60.709705897756258</v>
      </c>
      <c r="P63" s="92">
        <f t="shared" si="16"/>
        <v>-20.006016847172081</v>
      </c>
    </row>
    <row r="64" spans="2:16">
      <c r="B64" s="85">
        <v>18</v>
      </c>
      <c r="C64" s="41" t="s">
        <v>105</v>
      </c>
      <c r="D64" s="41" t="s">
        <v>59</v>
      </c>
      <c r="E64" s="23">
        <v>1560607</v>
      </c>
      <c r="F64" s="23">
        <v>243296</v>
      </c>
      <c r="G64" s="23">
        <v>49162</v>
      </c>
      <c r="H64" s="23">
        <v>1546300</v>
      </c>
      <c r="I64" s="23">
        <v>230138</v>
      </c>
      <c r="J64" s="23">
        <v>45875</v>
      </c>
      <c r="K64" s="23">
        <f t="shared" si="11"/>
        <v>-14307</v>
      </c>
      <c r="L64" s="22">
        <f t="shared" si="12"/>
        <v>-13158</v>
      </c>
      <c r="M64" s="22">
        <f t="shared" si="13"/>
        <v>-3287</v>
      </c>
      <c r="N64" s="24">
        <f t="shared" si="14"/>
        <v>-0.91675867146565404</v>
      </c>
      <c r="O64" s="24">
        <f t="shared" si="15"/>
        <v>-5.4082270156517165</v>
      </c>
      <c r="P64" s="92">
        <f t="shared" si="16"/>
        <v>-6.6860583377405316</v>
      </c>
    </row>
    <row r="65" spans="2:16">
      <c r="B65" s="84">
        <v>19</v>
      </c>
      <c r="C65" s="41" t="s">
        <v>106</v>
      </c>
      <c r="D65" s="41" t="s">
        <v>59</v>
      </c>
      <c r="E65" s="23">
        <v>2805983</v>
      </c>
      <c r="F65" s="23">
        <v>193551</v>
      </c>
      <c r="G65" s="23">
        <v>57202</v>
      </c>
      <c r="H65" s="23">
        <v>3196732</v>
      </c>
      <c r="I65" s="23">
        <v>204896</v>
      </c>
      <c r="J65" s="23">
        <v>61541</v>
      </c>
      <c r="K65" s="23">
        <f t="shared" si="11"/>
        <v>390749</v>
      </c>
      <c r="L65" s="22">
        <f t="shared" si="12"/>
        <v>11345</v>
      </c>
      <c r="M65" s="22">
        <f t="shared" si="13"/>
        <v>4339</v>
      </c>
      <c r="N65" s="24">
        <f t="shared" si="14"/>
        <v>13.925565479192139</v>
      </c>
      <c r="O65" s="24">
        <f t="shared" si="15"/>
        <v>5.8615042030265929</v>
      </c>
      <c r="P65" s="92">
        <f t="shared" si="16"/>
        <v>7.5853991119191635</v>
      </c>
    </row>
    <row r="66" spans="2:16">
      <c r="B66" s="85">
        <v>20</v>
      </c>
      <c r="C66" s="41" t="s">
        <v>166</v>
      </c>
      <c r="D66" s="41" t="s">
        <v>167</v>
      </c>
      <c r="E66" s="23">
        <v>2272663</v>
      </c>
      <c r="F66" s="23">
        <v>576228</v>
      </c>
      <c r="G66" s="23">
        <v>8086</v>
      </c>
      <c r="H66" s="23">
        <v>925349</v>
      </c>
      <c r="I66" s="23">
        <v>192512</v>
      </c>
      <c r="J66" s="23">
        <v>2759</v>
      </c>
      <c r="K66" s="23">
        <f t="shared" si="11"/>
        <v>-1347314</v>
      </c>
      <c r="L66" s="22">
        <f t="shared" si="12"/>
        <v>-383716</v>
      </c>
      <c r="M66" s="22">
        <f t="shared" si="13"/>
        <v>-5327</v>
      </c>
      <c r="N66" s="24">
        <f t="shared" si="14"/>
        <v>-59.283492537168947</v>
      </c>
      <c r="O66" s="24">
        <f t="shared" si="15"/>
        <v>-66.591002172751075</v>
      </c>
      <c r="P66" s="92">
        <f t="shared" si="16"/>
        <v>-65.879297551323276</v>
      </c>
    </row>
    <row r="67" spans="2:16">
      <c r="B67" s="84">
        <v>21</v>
      </c>
      <c r="C67" s="41" t="s">
        <v>118</v>
      </c>
      <c r="D67" s="41" t="s">
        <v>59</v>
      </c>
      <c r="E67" s="23">
        <v>2100235</v>
      </c>
      <c r="F67" s="23">
        <v>81915</v>
      </c>
      <c r="G67" s="23">
        <v>17191</v>
      </c>
      <c r="H67" s="23">
        <v>2499058</v>
      </c>
      <c r="I67" s="23">
        <v>171556</v>
      </c>
      <c r="J67" s="23">
        <v>34624</v>
      </c>
      <c r="K67" s="23">
        <f t="shared" si="11"/>
        <v>398823</v>
      </c>
      <c r="L67" s="22">
        <f t="shared" si="12"/>
        <v>89641</v>
      </c>
      <c r="M67" s="22">
        <f t="shared" si="13"/>
        <v>17433</v>
      </c>
      <c r="N67" s="24">
        <f t="shared" si="14"/>
        <v>18.989446419091198</v>
      </c>
      <c r="O67" s="24">
        <f t="shared" si="15"/>
        <v>109.43172801074283</v>
      </c>
      <c r="P67" s="92">
        <f t="shared" si="16"/>
        <v>101.40771333837473</v>
      </c>
    </row>
    <row r="68" spans="2:16">
      <c r="B68" s="85">
        <v>22</v>
      </c>
      <c r="C68" s="41" t="s">
        <v>110</v>
      </c>
      <c r="D68" s="41" t="s">
        <v>103</v>
      </c>
      <c r="E68" s="23">
        <v>13680</v>
      </c>
      <c r="F68" s="23">
        <v>160906</v>
      </c>
      <c r="G68" s="23">
        <v>1658</v>
      </c>
      <c r="H68" s="23">
        <v>17882</v>
      </c>
      <c r="I68" s="23">
        <v>171527</v>
      </c>
      <c r="J68" s="23">
        <v>1917</v>
      </c>
      <c r="K68" s="23">
        <f t="shared" si="11"/>
        <v>4202</v>
      </c>
      <c r="L68" s="22">
        <f t="shared" si="12"/>
        <v>10621</v>
      </c>
      <c r="M68" s="22">
        <f t="shared" si="13"/>
        <v>259</v>
      </c>
      <c r="N68" s="24">
        <f t="shared" si="14"/>
        <v>30.716374269005847</v>
      </c>
      <c r="O68" s="24">
        <f t="shared" si="15"/>
        <v>6.600748262960983</v>
      </c>
      <c r="P68" s="92">
        <f t="shared" si="16"/>
        <v>15.621230398069963</v>
      </c>
    </row>
    <row r="69" spans="2:16">
      <c r="B69" s="84">
        <v>23</v>
      </c>
      <c r="C69" s="41" t="s">
        <v>66</v>
      </c>
      <c r="D69" s="41" t="s">
        <v>67</v>
      </c>
      <c r="E69" s="23">
        <v>380511</v>
      </c>
      <c r="F69" s="23">
        <v>192025</v>
      </c>
      <c r="G69" s="23">
        <v>128087</v>
      </c>
      <c r="H69" s="23">
        <v>300575</v>
      </c>
      <c r="I69" s="23">
        <v>155397</v>
      </c>
      <c r="J69" s="23">
        <v>104434</v>
      </c>
      <c r="K69" s="23">
        <f t="shared" si="11"/>
        <v>-79936</v>
      </c>
      <c r="L69" s="22">
        <f t="shared" si="12"/>
        <v>-36628</v>
      </c>
      <c r="M69" s="22">
        <f t="shared" si="13"/>
        <v>-23653</v>
      </c>
      <c r="N69" s="24">
        <f t="shared" si="14"/>
        <v>-21.007539860871301</v>
      </c>
      <c r="O69" s="24">
        <f t="shared" si="15"/>
        <v>-19.074599661502408</v>
      </c>
      <c r="P69" s="92">
        <f t="shared" si="16"/>
        <v>-18.466354899404312</v>
      </c>
    </row>
    <row r="70" spans="2:16">
      <c r="B70" s="85">
        <v>24</v>
      </c>
      <c r="C70" s="41" t="s">
        <v>174</v>
      </c>
      <c r="D70" s="41" t="s">
        <v>59</v>
      </c>
      <c r="E70" s="23">
        <v>148620</v>
      </c>
      <c r="F70" s="23">
        <v>158458</v>
      </c>
      <c r="G70" s="23">
        <v>29556</v>
      </c>
      <c r="H70" s="23">
        <v>128468</v>
      </c>
      <c r="I70" s="23">
        <v>152548</v>
      </c>
      <c r="J70" s="23">
        <v>28461</v>
      </c>
      <c r="K70" s="23">
        <f t="shared" si="11"/>
        <v>-20152</v>
      </c>
      <c r="L70" s="22">
        <f t="shared" si="12"/>
        <v>-5910</v>
      </c>
      <c r="M70" s="22">
        <f t="shared" si="13"/>
        <v>-1095</v>
      </c>
      <c r="N70" s="24">
        <f t="shared" si="14"/>
        <v>-13.559413268739066</v>
      </c>
      <c r="O70" s="24">
        <f t="shared" si="15"/>
        <v>-3.7296949349354405</v>
      </c>
      <c r="P70" s="92">
        <f t="shared" si="16"/>
        <v>-3.704831506293139</v>
      </c>
    </row>
    <row r="71" spans="2:16">
      <c r="B71" s="84">
        <v>25</v>
      </c>
      <c r="C71" s="41" t="s">
        <v>112</v>
      </c>
      <c r="D71" s="41" t="s">
        <v>59</v>
      </c>
      <c r="E71" s="23">
        <v>1436534</v>
      </c>
      <c r="F71" s="23">
        <v>86810</v>
      </c>
      <c r="G71" s="23">
        <v>4696</v>
      </c>
      <c r="H71" s="23">
        <v>2040953</v>
      </c>
      <c r="I71" s="23">
        <v>138765</v>
      </c>
      <c r="J71" s="23">
        <v>7459</v>
      </c>
      <c r="K71" s="23">
        <f t="shared" si="11"/>
        <v>604419</v>
      </c>
      <c r="L71" s="22">
        <f t="shared" si="12"/>
        <v>51955</v>
      </c>
      <c r="M71" s="22">
        <f t="shared" si="13"/>
        <v>2763</v>
      </c>
      <c r="N71" s="24">
        <f t="shared" si="14"/>
        <v>42.074813405042974</v>
      </c>
      <c r="O71" s="24">
        <f t="shared" si="15"/>
        <v>59.84909572629882</v>
      </c>
      <c r="P71" s="92">
        <f t="shared" si="16"/>
        <v>58.837308347529813</v>
      </c>
    </row>
    <row r="72" spans="2:16">
      <c r="B72" s="85">
        <v>26</v>
      </c>
      <c r="C72" s="41" t="s">
        <v>119</v>
      </c>
      <c r="D72" s="41" t="s">
        <v>103</v>
      </c>
      <c r="E72" s="23">
        <v>71</v>
      </c>
      <c r="F72" s="23">
        <v>71716</v>
      </c>
      <c r="G72" s="23">
        <v>13220</v>
      </c>
      <c r="H72" s="23">
        <v>130</v>
      </c>
      <c r="I72" s="23">
        <v>134824</v>
      </c>
      <c r="J72" s="23">
        <v>25189</v>
      </c>
      <c r="K72" s="23">
        <f t="shared" si="11"/>
        <v>59</v>
      </c>
      <c r="L72" s="22">
        <f t="shared" si="12"/>
        <v>63108</v>
      </c>
      <c r="M72" s="22">
        <f t="shared" si="13"/>
        <v>11969</v>
      </c>
      <c r="N72" s="24">
        <f t="shared" si="14"/>
        <v>83.098591549295776</v>
      </c>
      <c r="O72" s="24">
        <f t="shared" si="15"/>
        <v>87.9970996709242</v>
      </c>
      <c r="P72" s="92">
        <f t="shared" si="16"/>
        <v>90.537065052950069</v>
      </c>
    </row>
    <row r="73" spans="2:16">
      <c r="B73" s="84">
        <v>27</v>
      </c>
      <c r="C73" s="41" t="s">
        <v>171</v>
      </c>
      <c r="D73" s="41" t="s">
        <v>59</v>
      </c>
      <c r="E73" s="23">
        <v>51975</v>
      </c>
      <c r="F73" s="23">
        <v>19270</v>
      </c>
      <c r="G73" s="23">
        <v>3540</v>
      </c>
      <c r="H73" s="23">
        <v>314516</v>
      </c>
      <c r="I73" s="23">
        <v>133923</v>
      </c>
      <c r="J73" s="23">
        <v>20494</v>
      </c>
      <c r="K73" s="23">
        <f t="shared" si="11"/>
        <v>262541</v>
      </c>
      <c r="L73" s="22">
        <f t="shared" si="12"/>
        <v>114653</v>
      </c>
      <c r="M73" s="22">
        <f t="shared" si="13"/>
        <v>16954</v>
      </c>
      <c r="N73" s="24">
        <f t="shared" si="14"/>
        <v>505.12938912938915</v>
      </c>
      <c r="O73" s="24">
        <f t="shared" si="15"/>
        <v>594.98183705241308</v>
      </c>
      <c r="P73" s="92">
        <f t="shared" si="16"/>
        <v>478.9265536723164</v>
      </c>
    </row>
    <row r="74" spans="2:16">
      <c r="B74" s="85">
        <v>28</v>
      </c>
      <c r="C74" s="41" t="s">
        <v>113</v>
      </c>
      <c r="D74" s="41" t="s">
        <v>67</v>
      </c>
      <c r="E74" s="23">
        <v>400251</v>
      </c>
      <c r="F74" s="23">
        <v>84687</v>
      </c>
      <c r="G74" s="23">
        <v>40240</v>
      </c>
      <c r="H74" s="23">
        <v>551693</v>
      </c>
      <c r="I74" s="23">
        <v>130364</v>
      </c>
      <c r="J74" s="23">
        <v>62486</v>
      </c>
      <c r="K74" s="23">
        <f t="shared" si="11"/>
        <v>151442</v>
      </c>
      <c r="L74" s="22">
        <f t="shared" si="12"/>
        <v>45677</v>
      </c>
      <c r="M74" s="22">
        <f t="shared" si="13"/>
        <v>22246</v>
      </c>
      <c r="N74" s="24">
        <f t="shared" si="14"/>
        <v>37.836757434709725</v>
      </c>
      <c r="O74" s="24">
        <f t="shared" si="15"/>
        <v>53.936259402269535</v>
      </c>
      <c r="P74" s="92">
        <f t="shared" si="16"/>
        <v>55.283300198807162</v>
      </c>
    </row>
    <row r="75" spans="2:16">
      <c r="B75" s="84">
        <v>29</v>
      </c>
      <c r="C75" s="41" t="s">
        <v>111</v>
      </c>
      <c r="D75" s="41" t="s">
        <v>59</v>
      </c>
      <c r="E75" s="23">
        <v>1180240</v>
      </c>
      <c r="F75" s="23">
        <v>96732</v>
      </c>
      <c r="G75" s="23">
        <v>8729</v>
      </c>
      <c r="H75" s="23">
        <v>1615860</v>
      </c>
      <c r="I75" s="23">
        <v>128937</v>
      </c>
      <c r="J75" s="23">
        <v>11709</v>
      </c>
      <c r="K75" s="23">
        <f t="shared" si="11"/>
        <v>435620</v>
      </c>
      <c r="L75" s="22">
        <f t="shared" si="12"/>
        <v>32205</v>
      </c>
      <c r="M75" s="22">
        <f t="shared" si="13"/>
        <v>2980</v>
      </c>
      <c r="N75" s="24">
        <f t="shared" si="14"/>
        <v>36.909442147359862</v>
      </c>
      <c r="O75" s="24">
        <f t="shared" si="15"/>
        <v>33.293015754869124</v>
      </c>
      <c r="P75" s="92">
        <f t="shared" si="16"/>
        <v>34.139076641081452</v>
      </c>
    </row>
    <row r="76" spans="2:16">
      <c r="B76" s="85">
        <v>30</v>
      </c>
      <c r="C76" s="41" t="s">
        <v>123</v>
      </c>
      <c r="D76" s="41" t="s">
        <v>59</v>
      </c>
      <c r="E76" s="23">
        <v>565305</v>
      </c>
      <c r="F76" s="23">
        <v>48149</v>
      </c>
      <c r="G76" s="23">
        <v>1405</v>
      </c>
      <c r="H76" s="23">
        <v>2535280</v>
      </c>
      <c r="I76" s="23">
        <v>116089</v>
      </c>
      <c r="J76" s="23">
        <v>5467</v>
      </c>
      <c r="K76" s="23">
        <f t="shared" si="11"/>
        <v>1969975</v>
      </c>
      <c r="L76" s="22">
        <f t="shared" si="12"/>
        <v>67940</v>
      </c>
      <c r="M76" s="22">
        <f t="shared" si="13"/>
        <v>4062</v>
      </c>
      <c r="N76" s="24">
        <f t="shared" si="14"/>
        <v>348.48002405780949</v>
      </c>
      <c r="O76" s="24">
        <f t="shared" si="15"/>
        <v>141.10365739683067</v>
      </c>
      <c r="P76" s="92">
        <f t="shared" si="16"/>
        <v>289.11032028469748</v>
      </c>
    </row>
    <row r="77" spans="2:16">
      <c r="B77" s="84">
        <v>31</v>
      </c>
      <c r="C77" s="41" t="s">
        <v>131</v>
      </c>
      <c r="D77" s="41" t="s">
        <v>59</v>
      </c>
      <c r="E77" s="23">
        <v>443901</v>
      </c>
      <c r="F77" s="23">
        <v>58035</v>
      </c>
      <c r="G77" s="23">
        <v>17297</v>
      </c>
      <c r="H77" s="23">
        <v>1101301</v>
      </c>
      <c r="I77" s="23">
        <v>115229</v>
      </c>
      <c r="J77" s="23">
        <v>34551</v>
      </c>
      <c r="K77" s="23">
        <f t="shared" si="11"/>
        <v>657400</v>
      </c>
      <c r="L77" s="22">
        <f t="shared" si="12"/>
        <v>57194</v>
      </c>
      <c r="M77" s="22">
        <f t="shared" si="13"/>
        <v>17254</v>
      </c>
      <c r="N77" s="24">
        <f t="shared" si="14"/>
        <v>148.09608448730685</v>
      </c>
      <c r="O77" s="24">
        <f t="shared" si="15"/>
        <v>98.550874472301203</v>
      </c>
      <c r="P77" s="92">
        <f t="shared" si="16"/>
        <v>99.751401977221491</v>
      </c>
    </row>
    <row r="78" spans="2:16">
      <c r="B78" s="85">
        <v>32</v>
      </c>
      <c r="C78" s="41" t="s">
        <v>168</v>
      </c>
      <c r="D78" s="41" t="s">
        <v>169</v>
      </c>
      <c r="E78" s="23">
        <v>147</v>
      </c>
      <c r="F78" s="23">
        <v>1513</v>
      </c>
      <c r="G78" s="23">
        <v>322</v>
      </c>
      <c r="H78" s="23">
        <v>30676</v>
      </c>
      <c r="I78" s="23">
        <v>108461</v>
      </c>
      <c r="J78" s="23">
        <v>23042</v>
      </c>
      <c r="K78" s="23">
        <f t="shared" si="11"/>
        <v>30529</v>
      </c>
      <c r="L78" s="22">
        <f t="shared" si="12"/>
        <v>106948</v>
      </c>
      <c r="M78" s="22">
        <f t="shared" si="13"/>
        <v>22720</v>
      </c>
      <c r="N78" s="24">
        <f t="shared" si="14"/>
        <v>20768.027210884353</v>
      </c>
      <c r="O78" s="24">
        <f t="shared" si="15"/>
        <v>7068.6054196959685</v>
      </c>
      <c r="P78" s="92">
        <f t="shared" si="16"/>
        <v>7055.9006211180122</v>
      </c>
    </row>
    <row r="79" spans="2:16">
      <c r="B79" s="84">
        <v>33</v>
      </c>
      <c r="C79" s="41" t="s">
        <v>114</v>
      </c>
      <c r="D79" s="41" t="s">
        <v>59</v>
      </c>
      <c r="E79" s="23">
        <v>511329</v>
      </c>
      <c r="F79" s="23">
        <v>79888</v>
      </c>
      <c r="G79" s="23">
        <v>19367</v>
      </c>
      <c r="H79" s="23">
        <v>564024</v>
      </c>
      <c r="I79" s="23">
        <v>107441</v>
      </c>
      <c r="J79" s="23">
        <v>26010</v>
      </c>
      <c r="K79" s="23">
        <f t="shared" si="11"/>
        <v>52695</v>
      </c>
      <c r="L79" s="22">
        <f t="shared" si="12"/>
        <v>27553</v>
      </c>
      <c r="M79" s="22">
        <f t="shared" si="13"/>
        <v>6643</v>
      </c>
      <c r="N79" s="24">
        <f t="shared" si="14"/>
        <v>10.305498025732943</v>
      </c>
      <c r="O79" s="24">
        <f t="shared" si="15"/>
        <v>34.489535349489287</v>
      </c>
      <c r="P79" s="92">
        <f t="shared" si="16"/>
        <v>34.30061444725564</v>
      </c>
    </row>
    <row r="80" spans="2:16">
      <c r="B80" s="85">
        <v>34</v>
      </c>
      <c r="C80" s="41" t="s">
        <v>183</v>
      </c>
      <c r="D80" s="41" t="s">
        <v>59</v>
      </c>
      <c r="E80" s="23">
        <v>66963</v>
      </c>
      <c r="F80" s="23">
        <v>3192</v>
      </c>
      <c r="G80" s="23">
        <v>1502</v>
      </c>
      <c r="H80" s="23">
        <v>1590647</v>
      </c>
      <c r="I80" s="23">
        <v>104581</v>
      </c>
      <c r="J80" s="23">
        <v>49120</v>
      </c>
      <c r="K80" s="23">
        <f t="shared" si="11"/>
        <v>1523684</v>
      </c>
      <c r="L80" s="22">
        <f t="shared" si="12"/>
        <v>101389</v>
      </c>
      <c r="M80" s="22">
        <f t="shared" si="13"/>
        <v>47618</v>
      </c>
      <c r="N80" s="24">
        <f t="shared" si="14"/>
        <v>2275.4117945731223</v>
      </c>
      <c r="O80" s="24">
        <f t="shared" si="15"/>
        <v>3176.3471177944862</v>
      </c>
      <c r="P80" s="92">
        <f t="shared" si="16"/>
        <v>3170.3062583222368</v>
      </c>
    </row>
    <row r="81" spans="2:16">
      <c r="B81" s="84">
        <v>35</v>
      </c>
      <c r="C81" s="41" t="s">
        <v>120</v>
      </c>
      <c r="D81" s="41" t="s">
        <v>67</v>
      </c>
      <c r="E81" s="23">
        <v>1758301</v>
      </c>
      <c r="F81" s="23">
        <v>100498</v>
      </c>
      <c r="G81" s="23">
        <v>27386</v>
      </c>
      <c r="H81" s="23">
        <v>2259364</v>
      </c>
      <c r="I81" s="23">
        <v>99261</v>
      </c>
      <c r="J81" s="23">
        <v>24564</v>
      </c>
      <c r="K81" s="23">
        <f t="shared" si="11"/>
        <v>501063</v>
      </c>
      <c r="L81" s="22">
        <f t="shared" si="12"/>
        <v>-1237</v>
      </c>
      <c r="M81" s="22">
        <f t="shared" si="13"/>
        <v>-2822</v>
      </c>
      <c r="N81" s="24">
        <f t="shared" si="14"/>
        <v>28.496997954275177</v>
      </c>
      <c r="O81" s="24">
        <f t="shared" si="15"/>
        <v>-1.2308702660749467</v>
      </c>
      <c r="P81" s="92">
        <f t="shared" si="16"/>
        <v>-10.304535163952384</v>
      </c>
    </row>
    <row r="82" spans="2:16">
      <c r="B82" s="85">
        <v>36</v>
      </c>
      <c r="C82" s="41" t="s">
        <v>193</v>
      </c>
      <c r="D82" s="41" t="s">
        <v>59</v>
      </c>
      <c r="E82" s="23">
        <v>3945520</v>
      </c>
      <c r="F82" s="23">
        <v>304450</v>
      </c>
      <c r="G82" s="23">
        <v>67081</v>
      </c>
      <c r="H82" s="23">
        <v>1341300</v>
      </c>
      <c r="I82" s="23">
        <v>94178</v>
      </c>
      <c r="J82" s="23">
        <v>17565</v>
      </c>
      <c r="K82" s="23">
        <f t="shared" si="11"/>
        <v>-2604220</v>
      </c>
      <c r="L82" s="22">
        <f t="shared" si="12"/>
        <v>-210272</v>
      </c>
      <c r="M82" s="22">
        <f t="shared" si="13"/>
        <v>-49516</v>
      </c>
      <c r="N82" s="24">
        <f t="shared" si="14"/>
        <v>-66.004481031651082</v>
      </c>
      <c r="O82" s="24">
        <f t="shared" si="15"/>
        <v>-69.066184923632775</v>
      </c>
      <c r="P82" s="92">
        <f t="shared" si="16"/>
        <v>-73.815238294002768</v>
      </c>
    </row>
    <row r="83" spans="2:16">
      <c r="B83" s="84">
        <v>37</v>
      </c>
      <c r="C83" s="41" t="s">
        <v>165</v>
      </c>
      <c r="D83" s="41" t="s">
        <v>59</v>
      </c>
      <c r="E83" s="23">
        <v>68906</v>
      </c>
      <c r="F83" s="23">
        <v>11763</v>
      </c>
      <c r="G83" s="23">
        <v>3563</v>
      </c>
      <c r="H83" s="23">
        <v>357851</v>
      </c>
      <c r="I83" s="23">
        <v>90102</v>
      </c>
      <c r="J83" s="23">
        <v>4343</v>
      </c>
      <c r="K83" s="23">
        <f t="shared" si="11"/>
        <v>288945</v>
      </c>
      <c r="L83" s="22">
        <f t="shared" si="12"/>
        <v>78339</v>
      </c>
      <c r="M83" s="22">
        <f t="shared" si="13"/>
        <v>780</v>
      </c>
      <c r="N83" s="24">
        <f t="shared" si="14"/>
        <v>419.33213363132387</v>
      </c>
      <c r="O83" s="24">
        <f t="shared" si="15"/>
        <v>665.97806681968882</v>
      </c>
      <c r="P83" s="92">
        <f t="shared" si="16"/>
        <v>21.89166432781364</v>
      </c>
    </row>
    <row r="84" spans="2:16">
      <c r="B84" s="85">
        <v>38</v>
      </c>
      <c r="C84" s="41" t="s">
        <v>115</v>
      </c>
      <c r="D84" s="41" t="s">
        <v>59</v>
      </c>
      <c r="E84" s="23">
        <v>2600371</v>
      </c>
      <c r="F84" s="23">
        <v>75900</v>
      </c>
      <c r="G84" s="23">
        <v>50189</v>
      </c>
      <c r="H84" s="23">
        <v>3049292</v>
      </c>
      <c r="I84" s="23">
        <v>86221</v>
      </c>
      <c r="J84" s="23">
        <v>59588</v>
      </c>
      <c r="K84" s="23">
        <f t="shared" si="11"/>
        <v>448921</v>
      </c>
      <c r="L84" s="22">
        <f t="shared" si="12"/>
        <v>10321</v>
      </c>
      <c r="M84" s="22">
        <f t="shared" si="13"/>
        <v>9399</v>
      </c>
      <c r="N84" s="24">
        <f t="shared" si="14"/>
        <v>17.263728906375285</v>
      </c>
      <c r="O84" s="24">
        <f t="shared" si="15"/>
        <v>13.598155467720686</v>
      </c>
      <c r="P84" s="92">
        <f t="shared" si="16"/>
        <v>18.727211141883679</v>
      </c>
    </row>
    <row r="85" spans="2:16">
      <c r="B85" s="84">
        <v>39</v>
      </c>
      <c r="C85" s="41" t="s">
        <v>68</v>
      </c>
      <c r="D85" s="41" t="s">
        <v>59</v>
      </c>
      <c r="E85" s="23">
        <v>665000</v>
      </c>
      <c r="F85" s="23">
        <v>81397</v>
      </c>
      <c r="G85" s="23">
        <v>160876</v>
      </c>
      <c r="H85" s="23">
        <v>682000</v>
      </c>
      <c r="I85" s="23">
        <v>84962</v>
      </c>
      <c r="J85" s="23">
        <v>169340</v>
      </c>
      <c r="K85" s="23">
        <f t="shared" si="11"/>
        <v>17000</v>
      </c>
      <c r="L85" s="22">
        <f t="shared" si="12"/>
        <v>3565</v>
      </c>
      <c r="M85" s="22">
        <f t="shared" si="13"/>
        <v>8464</v>
      </c>
      <c r="N85" s="24">
        <f t="shared" si="14"/>
        <v>2.5563909774436091</v>
      </c>
      <c r="O85" s="24">
        <f t="shared" si="15"/>
        <v>4.3797682961288498</v>
      </c>
      <c r="P85" s="92">
        <f t="shared" si="16"/>
        <v>5.2611949576071009</v>
      </c>
    </row>
    <row r="86" spans="2:16">
      <c r="B86" s="85">
        <v>40</v>
      </c>
      <c r="C86" s="41" t="s">
        <v>170</v>
      </c>
      <c r="D86" s="41" t="s">
        <v>103</v>
      </c>
      <c r="E86" s="23">
        <v>79709</v>
      </c>
      <c r="F86" s="23">
        <v>18748</v>
      </c>
      <c r="G86" s="23">
        <v>2299</v>
      </c>
      <c r="H86" s="23">
        <v>157441</v>
      </c>
      <c r="I86" s="23">
        <v>80785</v>
      </c>
      <c r="J86" s="23">
        <v>8747</v>
      </c>
      <c r="K86" s="23">
        <f t="shared" si="11"/>
        <v>77732</v>
      </c>
      <c r="L86" s="22">
        <f t="shared" si="12"/>
        <v>62037</v>
      </c>
      <c r="M86" s="22">
        <f t="shared" si="13"/>
        <v>6448</v>
      </c>
      <c r="N86" s="24">
        <f t="shared" si="14"/>
        <v>97.519728010638701</v>
      </c>
      <c r="O86" s="24">
        <f t="shared" si="15"/>
        <v>330.89929592489864</v>
      </c>
      <c r="P86" s="92">
        <f t="shared" si="16"/>
        <v>280.46976946498478</v>
      </c>
    </row>
    <row r="87" spans="2:16">
      <c r="B87" s="84">
        <v>41</v>
      </c>
      <c r="C87" s="41" t="s">
        <v>117</v>
      </c>
      <c r="D87" s="41" t="s">
        <v>59</v>
      </c>
      <c r="E87" s="23">
        <v>2491241</v>
      </c>
      <c r="F87" s="23">
        <v>104181</v>
      </c>
      <c r="G87" s="23">
        <v>19982</v>
      </c>
      <c r="H87" s="23">
        <v>1764410</v>
      </c>
      <c r="I87" s="23">
        <v>73604</v>
      </c>
      <c r="J87" s="23">
        <v>18097</v>
      </c>
      <c r="K87" s="23">
        <f t="shared" si="11"/>
        <v>-726831</v>
      </c>
      <c r="L87" s="22">
        <f t="shared" si="12"/>
        <v>-30577</v>
      </c>
      <c r="M87" s="22">
        <f t="shared" si="13"/>
        <v>-1885</v>
      </c>
      <c r="N87" s="24">
        <f t="shared" si="14"/>
        <v>-29.175459138638132</v>
      </c>
      <c r="O87" s="24">
        <f t="shared" si="15"/>
        <v>-29.349881456311611</v>
      </c>
      <c r="P87" s="92">
        <f t="shared" si="16"/>
        <v>-9.4334901411270149</v>
      </c>
    </row>
    <row r="88" spans="2:16">
      <c r="B88" s="85">
        <v>42</v>
      </c>
      <c r="C88" s="41" t="s">
        <v>184</v>
      </c>
      <c r="D88" s="41" t="s">
        <v>59</v>
      </c>
      <c r="E88" s="23">
        <v>7806250</v>
      </c>
      <c r="F88" s="23">
        <v>59677</v>
      </c>
      <c r="G88" s="23">
        <v>2</v>
      </c>
      <c r="H88" s="23">
        <v>7803500</v>
      </c>
      <c r="I88" s="23">
        <v>73385</v>
      </c>
      <c r="J88" s="23">
        <v>4</v>
      </c>
      <c r="K88" s="23">
        <f t="shared" si="11"/>
        <v>-2750</v>
      </c>
      <c r="L88" s="22">
        <f t="shared" si="12"/>
        <v>13708</v>
      </c>
      <c r="M88" s="22">
        <f t="shared" si="13"/>
        <v>2</v>
      </c>
      <c r="N88" s="24">
        <f t="shared" si="14"/>
        <v>-3.5228182546036824E-2</v>
      </c>
      <c r="O88" s="24">
        <f t="shared" si="15"/>
        <v>22.970323575246745</v>
      </c>
      <c r="P88" s="92">
        <f t="shared" si="16"/>
        <v>100</v>
      </c>
    </row>
    <row r="89" spans="2:16">
      <c r="B89" s="84">
        <v>43</v>
      </c>
      <c r="C89" s="41" t="s">
        <v>175</v>
      </c>
      <c r="D89" s="41" t="s">
        <v>59</v>
      </c>
      <c r="E89" s="23">
        <v>30533</v>
      </c>
      <c r="F89" s="23">
        <v>6927</v>
      </c>
      <c r="G89" s="23">
        <v>2938</v>
      </c>
      <c r="H89" s="23">
        <v>323924</v>
      </c>
      <c r="I89" s="23">
        <v>72976</v>
      </c>
      <c r="J89" s="23">
        <v>30974</v>
      </c>
      <c r="K89" s="23">
        <f t="shared" si="11"/>
        <v>293391</v>
      </c>
      <c r="L89" s="22">
        <f t="shared" si="12"/>
        <v>66049</v>
      </c>
      <c r="M89" s="22">
        <f t="shared" si="13"/>
        <v>28036</v>
      </c>
      <c r="N89" s="24">
        <f t="shared" si="14"/>
        <v>960.89804473847971</v>
      </c>
      <c r="O89" s="24">
        <f t="shared" si="15"/>
        <v>953.5007939945142</v>
      </c>
      <c r="P89" s="92">
        <f t="shared" si="16"/>
        <v>954.25459496255962</v>
      </c>
    </row>
    <row r="90" spans="2:16">
      <c r="B90" s="85">
        <v>44</v>
      </c>
      <c r="C90" s="41" t="s">
        <v>125</v>
      </c>
      <c r="D90" s="41" t="s">
        <v>59</v>
      </c>
      <c r="E90" s="23">
        <v>360573</v>
      </c>
      <c r="F90" s="23">
        <v>48472</v>
      </c>
      <c r="G90" s="23">
        <v>18077</v>
      </c>
      <c r="H90" s="23">
        <v>496921</v>
      </c>
      <c r="I90" s="23">
        <v>72322</v>
      </c>
      <c r="J90" s="23">
        <v>25913</v>
      </c>
      <c r="K90" s="23">
        <f t="shared" si="11"/>
        <v>136348</v>
      </c>
      <c r="L90" s="22">
        <f t="shared" si="12"/>
        <v>23850</v>
      </c>
      <c r="M90" s="22">
        <f t="shared" si="13"/>
        <v>7836</v>
      </c>
      <c r="N90" s="24">
        <f t="shared" si="14"/>
        <v>37.814256752446802</v>
      </c>
      <c r="O90" s="24">
        <f t="shared" si="15"/>
        <v>49.203663970952306</v>
      </c>
      <c r="P90" s="92">
        <f t="shared" si="16"/>
        <v>43.347900647231292</v>
      </c>
    </row>
    <row r="91" spans="2:16">
      <c r="B91" s="84">
        <v>45</v>
      </c>
      <c r="C91" s="41" t="s">
        <v>124</v>
      </c>
      <c r="D91" s="41" t="s">
        <v>59</v>
      </c>
      <c r="E91" s="23">
        <v>5085580</v>
      </c>
      <c r="F91" s="23">
        <v>38222</v>
      </c>
      <c r="G91" s="23">
        <v>7060</v>
      </c>
      <c r="H91" s="23">
        <v>8973645</v>
      </c>
      <c r="I91" s="23">
        <v>72147</v>
      </c>
      <c r="J91" s="23">
        <v>13859</v>
      </c>
      <c r="K91" s="23">
        <f t="shared" si="11"/>
        <v>3888065</v>
      </c>
      <c r="L91" s="22">
        <f t="shared" si="12"/>
        <v>33925</v>
      </c>
      <c r="M91" s="22">
        <f t="shared" si="13"/>
        <v>6799</v>
      </c>
      <c r="N91" s="24">
        <f t="shared" si="14"/>
        <v>76.452734987946315</v>
      </c>
      <c r="O91" s="24">
        <f t="shared" si="15"/>
        <v>88.757783475485326</v>
      </c>
      <c r="P91" s="92">
        <f t="shared" si="16"/>
        <v>96.303116147308785</v>
      </c>
    </row>
    <row r="92" spans="2:16">
      <c r="B92" s="85">
        <v>46</v>
      </c>
      <c r="C92" s="41" t="s">
        <v>116</v>
      </c>
      <c r="D92" s="41" t="s">
        <v>103</v>
      </c>
      <c r="E92" s="23">
        <v>21918</v>
      </c>
      <c r="F92" s="23">
        <v>85005</v>
      </c>
      <c r="G92" s="23">
        <v>15928</v>
      </c>
      <c r="H92" s="23">
        <v>19782</v>
      </c>
      <c r="I92" s="23">
        <v>72030</v>
      </c>
      <c r="J92" s="23">
        <v>13624</v>
      </c>
      <c r="K92" s="23">
        <f t="shared" si="11"/>
        <v>-2136</v>
      </c>
      <c r="L92" s="22">
        <f t="shared" si="12"/>
        <v>-12975</v>
      </c>
      <c r="M92" s="22">
        <f t="shared" si="13"/>
        <v>-2304</v>
      </c>
      <c r="N92" s="24">
        <f t="shared" si="14"/>
        <v>-9.7454147276211334</v>
      </c>
      <c r="O92" s="24">
        <f t="shared" si="15"/>
        <v>-15.263808011293452</v>
      </c>
      <c r="P92" s="92">
        <f t="shared" si="16"/>
        <v>-14.465092918131592</v>
      </c>
    </row>
    <row r="93" spans="2:16">
      <c r="B93" s="84">
        <v>47</v>
      </c>
      <c r="C93" s="41" t="s">
        <v>159</v>
      </c>
      <c r="D93" s="41" t="s">
        <v>59</v>
      </c>
      <c r="E93" s="23">
        <v>156148</v>
      </c>
      <c r="F93" s="23">
        <v>62963</v>
      </c>
      <c r="G93" s="23">
        <v>16085</v>
      </c>
      <c r="H93" s="23">
        <v>166679</v>
      </c>
      <c r="I93" s="23">
        <v>70278</v>
      </c>
      <c r="J93" s="23">
        <v>19896</v>
      </c>
      <c r="K93" s="23">
        <f t="shared" si="11"/>
        <v>10531</v>
      </c>
      <c r="L93" s="22">
        <f t="shared" si="12"/>
        <v>7315</v>
      </c>
      <c r="M93" s="22">
        <f t="shared" si="13"/>
        <v>3811</v>
      </c>
      <c r="N93" s="24">
        <f t="shared" si="14"/>
        <v>6.7442426415964345</v>
      </c>
      <c r="O93" s="24">
        <f t="shared" si="15"/>
        <v>11.617934342391562</v>
      </c>
      <c r="P93" s="92">
        <f t="shared" si="16"/>
        <v>23.69288156667703</v>
      </c>
    </row>
    <row r="94" spans="2:16">
      <c r="B94" s="85">
        <v>48</v>
      </c>
      <c r="C94" s="41" t="s">
        <v>127</v>
      </c>
      <c r="D94" s="41" t="s">
        <v>103</v>
      </c>
      <c r="E94" s="23">
        <v>6081</v>
      </c>
      <c r="F94" s="23">
        <v>41575</v>
      </c>
      <c r="G94" s="23">
        <v>17838</v>
      </c>
      <c r="H94" s="23">
        <v>9086</v>
      </c>
      <c r="I94" s="23">
        <v>69092</v>
      </c>
      <c r="J94" s="23">
        <v>29795</v>
      </c>
      <c r="K94" s="23">
        <f t="shared" si="11"/>
        <v>3005</v>
      </c>
      <c r="L94" s="22">
        <f t="shared" si="12"/>
        <v>27517</v>
      </c>
      <c r="M94" s="22">
        <f t="shared" si="13"/>
        <v>11957</v>
      </c>
      <c r="N94" s="24">
        <f t="shared" si="14"/>
        <v>49.416214438414734</v>
      </c>
      <c r="O94" s="24">
        <f t="shared" si="15"/>
        <v>66.186410102224897</v>
      </c>
      <c r="P94" s="92">
        <f t="shared" si="16"/>
        <v>67.031057293418556</v>
      </c>
    </row>
    <row r="95" spans="2:16">
      <c r="B95" s="84">
        <v>49</v>
      </c>
      <c r="C95" s="41" t="s">
        <v>173</v>
      </c>
      <c r="D95" s="41" t="s">
        <v>59</v>
      </c>
      <c r="E95" s="23">
        <v>9705796</v>
      </c>
      <c r="F95" s="23">
        <v>167875</v>
      </c>
      <c r="G95" s="23">
        <v>30864</v>
      </c>
      <c r="H95" s="23">
        <v>4768320</v>
      </c>
      <c r="I95" s="23">
        <v>68760</v>
      </c>
      <c r="J95" s="23">
        <v>15810</v>
      </c>
      <c r="K95" s="23">
        <f t="shared" si="11"/>
        <v>-4937476</v>
      </c>
      <c r="L95" s="22">
        <f t="shared" si="12"/>
        <v>-99115</v>
      </c>
      <c r="M95" s="22">
        <f t="shared" si="13"/>
        <v>-15054</v>
      </c>
      <c r="N95" s="24">
        <f t="shared" si="14"/>
        <v>-50.871417449944346</v>
      </c>
      <c r="O95" s="24">
        <f t="shared" si="15"/>
        <v>-59.040953090096792</v>
      </c>
      <c r="P95" s="92">
        <f t="shared" si="16"/>
        <v>-48.775272161741832</v>
      </c>
    </row>
    <row r="96" spans="2:16" ht="18" thickBot="1">
      <c r="B96" s="94">
        <v>50</v>
      </c>
      <c r="C96" s="95" t="s">
        <v>121</v>
      </c>
      <c r="D96" s="95" t="s">
        <v>67</v>
      </c>
      <c r="E96" s="23">
        <v>1012359</v>
      </c>
      <c r="F96" s="23">
        <v>102193</v>
      </c>
      <c r="G96" s="23">
        <v>32084</v>
      </c>
      <c r="H96" s="23">
        <v>647382</v>
      </c>
      <c r="I96" s="23">
        <v>68158</v>
      </c>
      <c r="J96" s="23">
        <v>21612</v>
      </c>
      <c r="K96" s="99">
        <f t="shared" si="11"/>
        <v>-364977</v>
      </c>
      <c r="L96" s="100">
        <f t="shared" si="12"/>
        <v>-34035</v>
      </c>
      <c r="M96" s="100">
        <f t="shared" si="13"/>
        <v>-10472</v>
      </c>
      <c r="N96" s="96">
        <f t="shared" si="14"/>
        <v>-36.052131704266962</v>
      </c>
      <c r="O96" s="96">
        <f t="shared" si="15"/>
        <v>-33.304629475600088</v>
      </c>
      <c r="P96" s="97">
        <f t="shared" si="16"/>
        <v>-32.63932178032664</v>
      </c>
    </row>
    <row r="97" spans="2:16">
      <c r="B97" s="27"/>
      <c r="C97" s="28"/>
      <c r="D97" s="29"/>
      <c r="E97" s="30"/>
      <c r="F97" s="30"/>
      <c r="G97" s="30"/>
      <c r="H97" s="31"/>
      <c r="I97" s="30"/>
      <c r="J97" s="30"/>
      <c r="K97" s="32"/>
      <c r="L97" s="33"/>
      <c r="M97" s="33"/>
      <c r="N97" s="34"/>
      <c r="O97" s="34"/>
      <c r="P97" s="34"/>
    </row>
    <row r="98" spans="2:16">
      <c r="B98" s="35"/>
      <c r="C98"/>
      <c r="D98" s="36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164" t="s">
        <v>150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6"/>
      <c r="P99" s="91"/>
    </row>
    <row r="100" spans="2:16">
      <c r="B100" s="167" t="s">
        <v>45</v>
      </c>
      <c r="C100" s="162" t="s">
        <v>46</v>
      </c>
      <c r="D100" s="160" t="s">
        <v>47</v>
      </c>
      <c r="E100" s="162" t="s">
        <v>197</v>
      </c>
      <c r="F100" s="162"/>
      <c r="G100" s="162"/>
      <c r="H100" s="162" t="s">
        <v>198</v>
      </c>
      <c r="I100" s="162"/>
      <c r="J100" s="162"/>
      <c r="K100" s="162" t="s">
        <v>48</v>
      </c>
      <c r="L100" s="162"/>
      <c r="M100" s="162"/>
      <c r="N100" s="162" t="s">
        <v>49</v>
      </c>
      <c r="O100" s="162"/>
      <c r="P100" s="169"/>
    </row>
    <row r="101" spans="2:16">
      <c r="B101" s="168"/>
      <c r="C101" s="153"/>
      <c r="D101" s="161"/>
      <c r="E101" s="25" t="s">
        <v>50</v>
      </c>
      <c r="F101" s="25" t="s">
        <v>51</v>
      </c>
      <c r="G101" s="25" t="s">
        <v>52</v>
      </c>
      <c r="H101" s="25" t="s">
        <v>50</v>
      </c>
      <c r="I101" s="25" t="s">
        <v>51</v>
      </c>
      <c r="J101" s="25" t="s">
        <v>52</v>
      </c>
      <c r="K101" s="25" t="s">
        <v>50</v>
      </c>
      <c r="L101" s="25" t="s">
        <v>53</v>
      </c>
      <c r="M101" s="25" t="s">
        <v>54</v>
      </c>
      <c r="N101" s="25" t="s">
        <v>50</v>
      </c>
      <c r="O101" s="25" t="s">
        <v>53</v>
      </c>
      <c r="P101" s="83" t="s">
        <v>54</v>
      </c>
    </row>
    <row r="102" spans="2:16">
      <c r="B102" s="84">
        <v>1</v>
      </c>
      <c r="C102" s="41" t="s">
        <v>55</v>
      </c>
      <c r="D102" s="41" t="s">
        <v>56</v>
      </c>
      <c r="E102" s="22">
        <v>33820</v>
      </c>
      <c r="F102" s="22">
        <v>3920665</v>
      </c>
      <c r="G102" s="22">
        <v>1426937</v>
      </c>
      <c r="H102" s="22">
        <v>38740</v>
      </c>
      <c r="I102" s="22">
        <v>3592205</v>
      </c>
      <c r="J102" s="22">
        <v>1561446</v>
      </c>
      <c r="K102" s="22">
        <f>H102-E102</f>
        <v>4920</v>
      </c>
      <c r="L102" s="22">
        <f>I102-F102</f>
        <v>-328460</v>
      </c>
      <c r="M102" s="22">
        <f>J102-G102</f>
        <v>134509</v>
      </c>
      <c r="N102" s="24">
        <f>K102/E102*100</f>
        <v>14.547604967474866</v>
      </c>
      <c r="O102" s="24">
        <f>L102/F102*100</f>
        <v>-8.3776604224028333</v>
      </c>
      <c r="P102" s="92">
        <f>M102/G102*100</f>
        <v>9.426414761128207</v>
      </c>
    </row>
    <row r="103" spans="2:16">
      <c r="B103" s="85">
        <v>2</v>
      </c>
      <c r="C103" s="41" t="s">
        <v>57</v>
      </c>
      <c r="D103" s="41" t="s">
        <v>56</v>
      </c>
      <c r="E103" s="22">
        <v>15924</v>
      </c>
      <c r="F103" s="22">
        <v>1628268</v>
      </c>
      <c r="G103" s="22">
        <v>917091</v>
      </c>
      <c r="H103" s="22">
        <v>18516</v>
      </c>
      <c r="I103" s="22">
        <v>1619600</v>
      </c>
      <c r="J103" s="22">
        <v>1051710</v>
      </c>
      <c r="K103" s="22">
        <f t="shared" ref="K103:M103" si="17">H103-E103</f>
        <v>2592</v>
      </c>
      <c r="L103" s="44">
        <f t="shared" si="17"/>
        <v>-8668</v>
      </c>
      <c r="M103" s="44">
        <f t="shared" si="17"/>
        <v>134619</v>
      </c>
      <c r="N103" s="24">
        <f t="shared" ref="N103:P103" si="18">K103/E103*100</f>
        <v>16.277317256970612</v>
      </c>
      <c r="O103" s="24">
        <f t="shared" si="18"/>
        <v>-0.53234479827645076</v>
      </c>
      <c r="P103" s="92">
        <f t="shared" si="18"/>
        <v>14.678914088133022</v>
      </c>
    </row>
    <row r="104" spans="2:16">
      <c r="B104" s="84">
        <v>3</v>
      </c>
      <c r="C104" s="41" t="s">
        <v>58</v>
      </c>
      <c r="D104" s="41" t="s">
        <v>59</v>
      </c>
      <c r="E104" s="22">
        <v>14827710</v>
      </c>
      <c r="F104" s="22">
        <v>1303679</v>
      </c>
      <c r="G104" s="22">
        <v>243186</v>
      </c>
      <c r="H104" s="22">
        <v>15649300</v>
      </c>
      <c r="I104" s="22">
        <v>1661157</v>
      </c>
      <c r="J104" s="22">
        <v>311180</v>
      </c>
      <c r="K104" s="22">
        <f t="shared" ref="K104:K151" si="19">H104-E104</f>
        <v>821590</v>
      </c>
      <c r="L104" s="44">
        <f t="shared" ref="L104:L151" si="20">I104-F104</f>
        <v>357478</v>
      </c>
      <c r="M104" s="44">
        <f t="shared" ref="M104:M151" si="21">J104-G104</f>
        <v>67994</v>
      </c>
      <c r="N104" s="24">
        <f t="shared" ref="N104:N151" si="22">K104/E104*100</f>
        <v>5.5409095538016322</v>
      </c>
      <c r="O104" s="24">
        <f t="shared" ref="O104:O151" si="23">L104/F104*100</f>
        <v>27.420707091239482</v>
      </c>
      <c r="P104" s="92">
        <f t="shared" ref="P104:P151" si="24">M104/G104*100</f>
        <v>27.959668730930236</v>
      </c>
    </row>
    <row r="105" spans="2:16">
      <c r="B105" s="85">
        <v>4</v>
      </c>
      <c r="C105" s="41" t="s">
        <v>64</v>
      </c>
      <c r="D105" s="41" t="s">
        <v>59</v>
      </c>
      <c r="E105" s="22">
        <v>6274098</v>
      </c>
      <c r="F105" s="22">
        <v>502328</v>
      </c>
      <c r="G105" s="22">
        <v>124445</v>
      </c>
      <c r="H105" s="22">
        <v>10209768</v>
      </c>
      <c r="I105" s="22">
        <v>743681</v>
      </c>
      <c r="J105" s="22">
        <v>190907</v>
      </c>
      <c r="K105" s="22">
        <f t="shared" si="19"/>
        <v>3935670</v>
      </c>
      <c r="L105" s="44">
        <f t="shared" si="20"/>
        <v>241353</v>
      </c>
      <c r="M105" s="44">
        <f t="shared" si="21"/>
        <v>66462</v>
      </c>
      <c r="N105" s="24">
        <f t="shared" si="22"/>
        <v>62.728857598335253</v>
      </c>
      <c r="O105" s="24">
        <f t="shared" si="23"/>
        <v>48.046893663104584</v>
      </c>
      <c r="P105" s="92">
        <f t="shared" si="24"/>
        <v>53.406725862830974</v>
      </c>
    </row>
    <row r="106" spans="2:16">
      <c r="B106" s="84">
        <v>5</v>
      </c>
      <c r="C106" s="41" t="s">
        <v>60</v>
      </c>
      <c r="D106" s="41" t="s">
        <v>59</v>
      </c>
      <c r="E106" s="22">
        <v>9620449</v>
      </c>
      <c r="F106" s="22">
        <v>1227424</v>
      </c>
      <c r="G106" s="22">
        <v>141179</v>
      </c>
      <c r="H106" s="22">
        <v>13928016</v>
      </c>
      <c r="I106" s="22">
        <v>1533597</v>
      </c>
      <c r="J106" s="22">
        <v>177139</v>
      </c>
      <c r="K106" s="22">
        <f t="shared" si="19"/>
        <v>4307567</v>
      </c>
      <c r="L106" s="22">
        <f t="shared" si="20"/>
        <v>306173</v>
      </c>
      <c r="M106" s="44">
        <f t="shared" si="21"/>
        <v>35960</v>
      </c>
      <c r="N106" s="24">
        <f t="shared" si="22"/>
        <v>44.775113926595317</v>
      </c>
      <c r="O106" s="24">
        <f t="shared" si="23"/>
        <v>24.944355006908779</v>
      </c>
      <c r="P106" s="92">
        <f t="shared" si="24"/>
        <v>25.471210307481989</v>
      </c>
    </row>
    <row r="107" spans="2:16">
      <c r="B107" s="85">
        <v>6</v>
      </c>
      <c r="C107" s="41" t="s">
        <v>68</v>
      </c>
      <c r="D107" s="41" t="s">
        <v>59</v>
      </c>
      <c r="E107" s="22">
        <v>665000</v>
      </c>
      <c r="F107" s="22">
        <v>81397</v>
      </c>
      <c r="G107" s="22">
        <v>160876</v>
      </c>
      <c r="H107" s="22">
        <v>682000</v>
      </c>
      <c r="I107" s="22">
        <v>84962</v>
      </c>
      <c r="J107" s="22">
        <v>169340</v>
      </c>
      <c r="K107" s="22">
        <f t="shared" si="19"/>
        <v>17000</v>
      </c>
      <c r="L107" s="44">
        <f t="shared" si="20"/>
        <v>3565</v>
      </c>
      <c r="M107" s="44">
        <f t="shared" si="21"/>
        <v>8464</v>
      </c>
      <c r="N107" s="24">
        <f t="shared" si="22"/>
        <v>2.5563909774436091</v>
      </c>
      <c r="O107" s="24">
        <f t="shared" si="23"/>
        <v>4.3797682961288498</v>
      </c>
      <c r="P107" s="92">
        <f t="shared" si="24"/>
        <v>5.2611949576071009</v>
      </c>
    </row>
    <row r="108" spans="2:16">
      <c r="B108" s="84">
        <v>7</v>
      </c>
      <c r="C108" s="41" t="s">
        <v>61</v>
      </c>
      <c r="D108" s="41" t="s">
        <v>59</v>
      </c>
      <c r="E108" s="22">
        <v>19182400</v>
      </c>
      <c r="F108" s="22">
        <v>1008615</v>
      </c>
      <c r="G108" s="22">
        <v>142556</v>
      </c>
      <c r="H108" s="22">
        <v>18252190</v>
      </c>
      <c r="I108" s="22">
        <v>882125</v>
      </c>
      <c r="J108" s="22">
        <v>139681</v>
      </c>
      <c r="K108" s="22">
        <f t="shared" si="19"/>
        <v>-930210</v>
      </c>
      <c r="L108" s="44">
        <f t="shared" si="20"/>
        <v>-126490</v>
      </c>
      <c r="M108" s="44">
        <f t="shared" si="21"/>
        <v>-2875</v>
      </c>
      <c r="N108" s="24">
        <f t="shared" si="22"/>
        <v>-4.8492889315205598</v>
      </c>
      <c r="O108" s="24">
        <f t="shared" si="23"/>
        <v>-12.540959632763741</v>
      </c>
      <c r="P108" s="92">
        <f t="shared" si="24"/>
        <v>-2.0167513117652009</v>
      </c>
    </row>
    <row r="109" spans="2:16">
      <c r="B109" s="85">
        <v>8</v>
      </c>
      <c r="C109" s="41" t="s">
        <v>66</v>
      </c>
      <c r="D109" s="41" t="s">
        <v>67</v>
      </c>
      <c r="E109" s="22">
        <v>380511</v>
      </c>
      <c r="F109" s="22">
        <v>192025</v>
      </c>
      <c r="G109" s="22">
        <v>128087</v>
      </c>
      <c r="H109" s="22">
        <v>300575</v>
      </c>
      <c r="I109" s="22">
        <v>155397</v>
      </c>
      <c r="J109" s="22">
        <v>104434</v>
      </c>
      <c r="K109" s="44">
        <f t="shared" si="19"/>
        <v>-79936</v>
      </c>
      <c r="L109" s="44">
        <f t="shared" si="20"/>
        <v>-36628</v>
      </c>
      <c r="M109" s="44">
        <f t="shared" si="21"/>
        <v>-23653</v>
      </c>
      <c r="N109" s="24">
        <f t="shared" si="22"/>
        <v>-21.007539860871301</v>
      </c>
      <c r="O109" s="24">
        <f t="shared" si="23"/>
        <v>-19.074599661502408</v>
      </c>
      <c r="P109" s="92">
        <f t="shared" si="24"/>
        <v>-18.466354899404312</v>
      </c>
    </row>
    <row r="110" spans="2:16">
      <c r="B110" s="84">
        <v>9</v>
      </c>
      <c r="C110" s="41" t="s">
        <v>109</v>
      </c>
      <c r="D110" s="41" t="s">
        <v>103</v>
      </c>
      <c r="E110" s="22">
        <v>847504</v>
      </c>
      <c r="F110" s="22">
        <v>282949</v>
      </c>
      <c r="G110" s="22">
        <v>81918</v>
      </c>
      <c r="H110" s="22">
        <v>876918</v>
      </c>
      <c r="I110" s="22">
        <v>298646</v>
      </c>
      <c r="J110" s="22">
        <v>98385</v>
      </c>
      <c r="K110" s="22">
        <f t="shared" si="19"/>
        <v>29414</v>
      </c>
      <c r="L110" s="22">
        <f t="shared" si="20"/>
        <v>15697</v>
      </c>
      <c r="M110" s="44">
        <f t="shared" si="21"/>
        <v>16467</v>
      </c>
      <c r="N110" s="24">
        <f t="shared" si="22"/>
        <v>3.4706620853706882</v>
      </c>
      <c r="O110" s="24">
        <f t="shared" si="23"/>
        <v>5.5476428614343929</v>
      </c>
      <c r="P110" s="92">
        <f t="shared" si="24"/>
        <v>20.10180912619937</v>
      </c>
    </row>
    <row r="111" spans="2:16">
      <c r="B111" s="85">
        <v>10</v>
      </c>
      <c r="C111" s="41" t="s">
        <v>101</v>
      </c>
      <c r="D111" s="41" t="s">
        <v>59</v>
      </c>
      <c r="E111" s="22">
        <v>4146493</v>
      </c>
      <c r="F111" s="22">
        <v>501817</v>
      </c>
      <c r="G111" s="22">
        <v>49578</v>
      </c>
      <c r="H111" s="22">
        <v>4059986</v>
      </c>
      <c r="I111" s="22">
        <v>462085</v>
      </c>
      <c r="J111" s="22">
        <v>93082</v>
      </c>
      <c r="K111" s="22">
        <f t="shared" si="19"/>
        <v>-86507</v>
      </c>
      <c r="L111" s="44">
        <f t="shared" si="20"/>
        <v>-39732</v>
      </c>
      <c r="M111" s="44">
        <f t="shared" si="21"/>
        <v>43504</v>
      </c>
      <c r="N111" s="24">
        <f t="shared" si="22"/>
        <v>-2.0862690471200604</v>
      </c>
      <c r="O111" s="24">
        <f t="shared" si="23"/>
        <v>-7.9176273422383066</v>
      </c>
      <c r="P111" s="92">
        <f t="shared" si="24"/>
        <v>87.7485981685425</v>
      </c>
    </row>
    <row r="112" spans="2:16">
      <c r="B112" s="84">
        <v>11</v>
      </c>
      <c r="C112" s="41" t="s">
        <v>65</v>
      </c>
      <c r="D112" s="41" t="s">
        <v>59</v>
      </c>
      <c r="E112" s="22">
        <v>25948260</v>
      </c>
      <c r="F112" s="22">
        <v>644579</v>
      </c>
      <c r="G112" s="22">
        <v>159731</v>
      </c>
      <c r="H112" s="22">
        <v>16802018</v>
      </c>
      <c r="I112" s="22">
        <v>415307</v>
      </c>
      <c r="J112" s="22">
        <v>80577</v>
      </c>
      <c r="K112" s="22">
        <f t="shared" si="19"/>
        <v>-9146242</v>
      </c>
      <c r="L112" s="44">
        <f t="shared" si="20"/>
        <v>-229272</v>
      </c>
      <c r="M112" s="44">
        <f t="shared" si="21"/>
        <v>-79154</v>
      </c>
      <c r="N112" s="24">
        <f t="shared" si="22"/>
        <v>-35.24799736090204</v>
      </c>
      <c r="O112" s="24">
        <f t="shared" si="23"/>
        <v>-35.569263038355267</v>
      </c>
      <c r="P112" s="92">
        <f t="shared" si="24"/>
        <v>-49.55456361006943</v>
      </c>
    </row>
    <row r="113" spans="2:16">
      <c r="B113" s="85">
        <v>12</v>
      </c>
      <c r="C113" s="41" t="s">
        <v>113</v>
      </c>
      <c r="D113" s="41" t="s">
        <v>67</v>
      </c>
      <c r="E113" s="22">
        <v>400251</v>
      </c>
      <c r="F113" s="22">
        <v>84687</v>
      </c>
      <c r="G113" s="22">
        <v>40240</v>
      </c>
      <c r="H113" s="22">
        <v>551693</v>
      </c>
      <c r="I113" s="22">
        <v>130364</v>
      </c>
      <c r="J113" s="22">
        <v>62486</v>
      </c>
      <c r="K113" s="44">
        <f t="shared" si="19"/>
        <v>151442</v>
      </c>
      <c r="L113" s="44">
        <f t="shared" si="20"/>
        <v>45677</v>
      </c>
      <c r="M113" s="44">
        <f t="shared" si="21"/>
        <v>22246</v>
      </c>
      <c r="N113" s="24">
        <f t="shared" si="22"/>
        <v>37.836757434709725</v>
      </c>
      <c r="O113" s="24">
        <f t="shared" si="23"/>
        <v>53.936259402269535</v>
      </c>
      <c r="P113" s="92">
        <f t="shared" si="24"/>
        <v>55.283300198807162</v>
      </c>
    </row>
    <row r="114" spans="2:16">
      <c r="B114" s="84">
        <v>13</v>
      </c>
      <c r="C114" s="41" t="s">
        <v>106</v>
      </c>
      <c r="D114" s="41" t="s">
        <v>59</v>
      </c>
      <c r="E114" s="22">
        <v>2805983</v>
      </c>
      <c r="F114" s="22">
        <v>193551</v>
      </c>
      <c r="G114" s="22">
        <v>57202</v>
      </c>
      <c r="H114" s="22">
        <v>3196732</v>
      </c>
      <c r="I114" s="22">
        <v>204896</v>
      </c>
      <c r="J114" s="22">
        <v>61541</v>
      </c>
      <c r="K114" s="22">
        <f t="shared" si="19"/>
        <v>390749</v>
      </c>
      <c r="L114" s="44">
        <f t="shared" si="20"/>
        <v>11345</v>
      </c>
      <c r="M114" s="44">
        <f t="shared" si="21"/>
        <v>4339</v>
      </c>
      <c r="N114" s="44">
        <f t="shared" si="22"/>
        <v>13.925565479192139</v>
      </c>
      <c r="O114" s="44">
        <f t="shared" si="23"/>
        <v>5.8615042030265929</v>
      </c>
      <c r="P114" s="93">
        <f t="shared" si="24"/>
        <v>7.5853991119191635</v>
      </c>
    </row>
    <row r="115" spans="2:16">
      <c r="B115" s="85">
        <v>14</v>
      </c>
      <c r="C115" s="41" t="s">
        <v>115</v>
      </c>
      <c r="D115" s="41" t="s">
        <v>59</v>
      </c>
      <c r="E115" s="22">
        <v>2600371</v>
      </c>
      <c r="F115" s="22">
        <v>75900</v>
      </c>
      <c r="G115" s="22">
        <v>50189</v>
      </c>
      <c r="H115" s="22">
        <v>3049292</v>
      </c>
      <c r="I115" s="22">
        <v>86221</v>
      </c>
      <c r="J115" s="22">
        <v>59588</v>
      </c>
      <c r="K115" s="44">
        <f t="shared" si="19"/>
        <v>448921</v>
      </c>
      <c r="L115" s="44">
        <f t="shared" si="20"/>
        <v>10321</v>
      </c>
      <c r="M115" s="44">
        <f t="shared" si="21"/>
        <v>9399</v>
      </c>
      <c r="N115" s="44">
        <f t="shared" si="22"/>
        <v>17.263728906375285</v>
      </c>
      <c r="O115" s="44">
        <f t="shared" si="23"/>
        <v>13.598155467720686</v>
      </c>
      <c r="P115" s="93">
        <f t="shared" si="24"/>
        <v>18.727211141883679</v>
      </c>
    </row>
    <row r="116" spans="2:16">
      <c r="B116" s="84">
        <v>15</v>
      </c>
      <c r="C116" s="41" t="s">
        <v>104</v>
      </c>
      <c r="D116" s="41" t="s">
        <v>59</v>
      </c>
      <c r="E116" s="22">
        <v>3212700</v>
      </c>
      <c r="F116" s="22">
        <v>295965</v>
      </c>
      <c r="G116" s="22">
        <v>56945</v>
      </c>
      <c r="H116" s="22">
        <v>2667094</v>
      </c>
      <c r="I116" s="22">
        <v>290006</v>
      </c>
      <c r="J116" s="22">
        <v>55659</v>
      </c>
      <c r="K116" s="22">
        <f t="shared" si="19"/>
        <v>-545606</v>
      </c>
      <c r="L116" s="44">
        <f t="shared" si="20"/>
        <v>-5959</v>
      </c>
      <c r="M116" s="44">
        <f t="shared" si="21"/>
        <v>-1286</v>
      </c>
      <c r="N116" s="24">
        <f t="shared" si="22"/>
        <v>-16.982787063840384</v>
      </c>
      <c r="O116" s="24">
        <f t="shared" si="23"/>
        <v>-2.0134137482472592</v>
      </c>
      <c r="P116" s="92">
        <f t="shared" si="24"/>
        <v>-2.2583194310299413</v>
      </c>
    </row>
    <row r="117" spans="2:16">
      <c r="B117" s="85">
        <v>16</v>
      </c>
      <c r="C117" s="41" t="s">
        <v>183</v>
      </c>
      <c r="D117" s="41" t="s">
        <v>59</v>
      </c>
      <c r="E117" s="22">
        <v>66963</v>
      </c>
      <c r="F117" s="22">
        <v>3192</v>
      </c>
      <c r="G117" s="22">
        <v>1502</v>
      </c>
      <c r="H117" s="22">
        <v>1590647</v>
      </c>
      <c r="I117" s="22">
        <v>104581</v>
      </c>
      <c r="J117" s="22">
        <v>49120</v>
      </c>
      <c r="K117" s="44">
        <f t="shared" si="19"/>
        <v>1523684</v>
      </c>
      <c r="L117" s="44">
        <f t="shared" si="20"/>
        <v>101389</v>
      </c>
      <c r="M117" s="44">
        <f t="shared" si="21"/>
        <v>47618</v>
      </c>
      <c r="N117" s="24">
        <f t="shared" si="22"/>
        <v>2275.4117945731223</v>
      </c>
      <c r="O117" s="24">
        <f t="shared" si="23"/>
        <v>3176.3471177944862</v>
      </c>
      <c r="P117" s="92">
        <f t="shared" si="24"/>
        <v>3170.3062583222368</v>
      </c>
    </row>
    <row r="118" spans="2:16">
      <c r="B118" s="84">
        <v>17</v>
      </c>
      <c r="C118" s="41" t="s">
        <v>62</v>
      </c>
      <c r="D118" s="41" t="s">
        <v>59</v>
      </c>
      <c r="E118" s="22">
        <v>10449350</v>
      </c>
      <c r="F118" s="22">
        <v>843356</v>
      </c>
      <c r="G118" s="22">
        <v>76007</v>
      </c>
      <c r="H118" s="22">
        <v>7347055</v>
      </c>
      <c r="I118" s="22">
        <v>517062</v>
      </c>
      <c r="J118" s="22">
        <v>46839</v>
      </c>
      <c r="K118" s="22">
        <f t="shared" si="19"/>
        <v>-3102295</v>
      </c>
      <c r="L118" s="44">
        <f t="shared" si="20"/>
        <v>-326294</v>
      </c>
      <c r="M118" s="44">
        <f t="shared" si="21"/>
        <v>-29168</v>
      </c>
      <c r="N118" s="24">
        <f t="shared" si="22"/>
        <v>-29.688880169579928</v>
      </c>
      <c r="O118" s="24">
        <f t="shared" si="23"/>
        <v>-38.689948254355215</v>
      </c>
      <c r="P118" s="92">
        <f t="shared" si="24"/>
        <v>-38.37541279092715</v>
      </c>
    </row>
    <row r="119" spans="2:16">
      <c r="B119" s="85">
        <v>18</v>
      </c>
      <c r="C119" s="41" t="s">
        <v>105</v>
      </c>
      <c r="D119" s="41" t="s">
        <v>59</v>
      </c>
      <c r="E119" s="22">
        <v>1560607</v>
      </c>
      <c r="F119" s="22">
        <v>243296</v>
      </c>
      <c r="G119" s="22">
        <v>49162</v>
      </c>
      <c r="H119" s="22">
        <v>1546300</v>
      </c>
      <c r="I119" s="22">
        <v>230138</v>
      </c>
      <c r="J119" s="22">
        <v>45875</v>
      </c>
      <c r="K119" s="44">
        <f t="shared" si="19"/>
        <v>-14307</v>
      </c>
      <c r="L119" s="44">
        <f t="shared" si="20"/>
        <v>-13158</v>
      </c>
      <c r="M119" s="44">
        <f t="shared" si="21"/>
        <v>-3287</v>
      </c>
      <c r="N119" s="24">
        <f t="shared" si="22"/>
        <v>-0.91675867146565404</v>
      </c>
      <c r="O119" s="24">
        <f t="shared" si="23"/>
        <v>-5.4082270156517165</v>
      </c>
      <c r="P119" s="92">
        <f t="shared" si="24"/>
        <v>-6.6860583377405316</v>
      </c>
    </row>
    <row r="120" spans="2:16">
      <c r="B120" s="84">
        <v>19</v>
      </c>
      <c r="C120" s="41" t="s">
        <v>63</v>
      </c>
      <c r="D120" s="41" t="s">
        <v>59</v>
      </c>
      <c r="E120" s="22">
        <v>13819325</v>
      </c>
      <c r="F120" s="22">
        <v>489452</v>
      </c>
      <c r="G120" s="22">
        <v>24613</v>
      </c>
      <c r="H120" s="22">
        <v>13602534</v>
      </c>
      <c r="I120" s="22">
        <v>594288</v>
      </c>
      <c r="J120" s="22">
        <v>45230</v>
      </c>
      <c r="K120" s="22">
        <f t="shared" si="19"/>
        <v>-216791</v>
      </c>
      <c r="L120" s="44">
        <f t="shared" si="20"/>
        <v>104836</v>
      </c>
      <c r="M120" s="44">
        <f t="shared" si="21"/>
        <v>20617</v>
      </c>
      <c r="N120" s="24">
        <f t="shared" si="22"/>
        <v>-1.5687524535387944</v>
      </c>
      <c r="O120" s="24">
        <f t="shared" si="23"/>
        <v>21.419056414112109</v>
      </c>
      <c r="P120" s="92">
        <f t="shared" si="24"/>
        <v>83.764677203104057</v>
      </c>
    </row>
    <row r="121" spans="2:16">
      <c r="B121" s="85">
        <v>20</v>
      </c>
      <c r="C121" s="41" t="s">
        <v>107</v>
      </c>
      <c r="D121" s="41" t="s">
        <v>56</v>
      </c>
      <c r="E121" s="22">
        <v>2068</v>
      </c>
      <c r="F121" s="22">
        <v>230772</v>
      </c>
      <c r="G121" s="22">
        <v>34923</v>
      </c>
      <c r="H121" s="22">
        <v>2933</v>
      </c>
      <c r="I121" s="22">
        <v>271462</v>
      </c>
      <c r="J121" s="22">
        <v>42268</v>
      </c>
      <c r="K121" s="44">
        <f t="shared" si="19"/>
        <v>865</v>
      </c>
      <c r="L121" s="22">
        <f t="shared" si="20"/>
        <v>40690</v>
      </c>
      <c r="M121" s="44">
        <f t="shared" si="21"/>
        <v>7345</v>
      </c>
      <c r="N121" s="24">
        <f t="shared" si="22"/>
        <v>41.827852998065765</v>
      </c>
      <c r="O121" s="24">
        <f t="shared" si="23"/>
        <v>17.632121747872358</v>
      </c>
      <c r="P121" s="92">
        <f t="shared" si="24"/>
        <v>21.031984651948573</v>
      </c>
    </row>
    <row r="122" spans="2:16">
      <c r="B122" s="84">
        <v>21</v>
      </c>
      <c r="C122" s="41" t="s">
        <v>118</v>
      </c>
      <c r="D122" s="41" t="s">
        <v>59</v>
      </c>
      <c r="E122" s="22">
        <v>2100235</v>
      </c>
      <c r="F122" s="22">
        <v>81915</v>
      </c>
      <c r="G122" s="22">
        <v>17191</v>
      </c>
      <c r="H122" s="22">
        <v>2499058</v>
      </c>
      <c r="I122" s="22">
        <v>171556</v>
      </c>
      <c r="J122" s="22">
        <v>34624</v>
      </c>
      <c r="K122" s="22">
        <f t="shared" si="19"/>
        <v>398823</v>
      </c>
      <c r="L122" s="22">
        <f t="shared" si="20"/>
        <v>89641</v>
      </c>
      <c r="M122" s="44">
        <f t="shared" si="21"/>
        <v>17433</v>
      </c>
      <c r="N122" s="24">
        <f t="shared" si="22"/>
        <v>18.989446419091198</v>
      </c>
      <c r="O122" s="24">
        <f t="shared" si="23"/>
        <v>109.43172801074283</v>
      </c>
      <c r="P122" s="92">
        <f t="shared" si="24"/>
        <v>101.40771333837473</v>
      </c>
    </row>
    <row r="123" spans="2:16">
      <c r="B123" s="85">
        <v>22</v>
      </c>
      <c r="C123" s="41" t="s">
        <v>131</v>
      </c>
      <c r="D123" s="41" t="s">
        <v>59</v>
      </c>
      <c r="E123" s="22">
        <v>443901</v>
      </c>
      <c r="F123" s="22">
        <v>58035</v>
      </c>
      <c r="G123" s="22">
        <v>17297</v>
      </c>
      <c r="H123" s="22">
        <v>1101301</v>
      </c>
      <c r="I123" s="22">
        <v>115229</v>
      </c>
      <c r="J123" s="22">
        <v>34551</v>
      </c>
      <c r="K123" s="22">
        <f t="shared" si="19"/>
        <v>657400</v>
      </c>
      <c r="L123" s="22">
        <f t="shared" si="20"/>
        <v>57194</v>
      </c>
      <c r="M123" s="44">
        <f t="shared" si="21"/>
        <v>17254</v>
      </c>
      <c r="N123" s="24">
        <f t="shared" si="22"/>
        <v>148.09608448730685</v>
      </c>
      <c r="O123" s="24">
        <f t="shared" si="23"/>
        <v>98.550874472301203</v>
      </c>
      <c r="P123" s="92">
        <f t="shared" si="24"/>
        <v>99.751401977221491</v>
      </c>
    </row>
    <row r="124" spans="2:16">
      <c r="B124" s="84">
        <v>23</v>
      </c>
      <c r="C124" s="41" t="s">
        <v>128</v>
      </c>
      <c r="D124" s="41" t="s">
        <v>129</v>
      </c>
      <c r="E124" s="22">
        <v>17011</v>
      </c>
      <c r="F124" s="22">
        <v>52625</v>
      </c>
      <c r="G124" s="22">
        <v>26166</v>
      </c>
      <c r="H124" s="22">
        <v>21649</v>
      </c>
      <c r="I124" s="22">
        <v>59815</v>
      </c>
      <c r="J124" s="22">
        <v>33353</v>
      </c>
      <c r="K124" s="22">
        <f t="shared" si="19"/>
        <v>4638</v>
      </c>
      <c r="L124" s="44">
        <f t="shared" si="20"/>
        <v>7190</v>
      </c>
      <c r="M124" s="44">
        <f t="shared" si="21"/>
        <v>7187</v>
      </c>
      <c r="N124" s="24">
        <f t="shared" si="22"/>
        <v>27.264711069308095</v>
      </c>
      <c r="O124" s="24">
        <f t="shared" si="23"/>
        <v>13.662707838479809</v>
      </c>
      <c r="P124" s="92">
        <f t="shared" si="24"/>
        <v>27.466941832912937</v>
      </c>
    </row>
    <row r="125" spans="2:16">
      <c r="B125" s="85">
        <v>24</v>
      </c>
      <c r="C125" s="41" t="s">
        <v>175</v>
      </c>
      <c r="D125" s="41" t="s">
        <v>59</v>
      </c>
      <c r="E125" s="22">
        <v>30533</v>
      </c>
      <c r="F125" s="22">
        <v>6927</v>
      </c>
      <c r="G125" s="22">
        <v>2938</v>
      </c>
      <c r="H125" s="22">
        <v>323924</v>
      </c>
      <c r="I125" s="22">
        <v>72976</v>
      </c>
      <c r="J125" s="22">
        <v>30974</v>
      </c>
      <c r="K125" s="22">
        <f t="shared" si="19"/>
        <v>293391</v>
      </c>
      <c r="L125" s="44">
        <f t="shared" si="20"/>
        <v>66049</v>
      </c>
      <c r="M125" s="44">
        <f t="shared" si="21"/>
        <v>28036</v>
      </c>
      <c r="N125" s="24">
        <f t="shared" si="22"/>
        <v>960.89804473847971</v>
      </c>
      <c r="O125" s="24">
        <f t="shared" si="23"/>
        <v>953.5007939945142</v>
      </c>
      <c r="P125" s="92">
        <f t="shared" si="24"/>
        <v>954.25459496255962</v>
      </c>
    </row>
    <row r="126" spans="2:16">
      <c r="B126" s="84">
        <v>25</v>
      </c>
      <c r="C126" s="41" t="s">
        <v>158</v>
      </c>
      <c r="D126" s="41" t="s">
        <v>103</v>
      </c>
      <c r="E126" s="22">
        <v>0</v>
      </c>
      <c r="F126" s="22">
        <v>0</v>
      </c>
      <c r="G126" s="22">
        <v>0</v>
      </c>
      <c r="H126" s="22">
        <v>110</v>
      </c>
      <c r="I126" s="22">
        <v>22297</v>
      </c>
      <c r="J126" s="22">
        <v>30143</v>
      </c>
      <c r="K126" s="22">
        <f t="shared" si="19"/>
        <v>110</v>
      </c>
      <c r="L126" s="44">
        <f t="shared" si="20"/>
        <v>22297</v>
      </c>
      <c r="M126" s="44">
        <f t="shared" si="21"/>
        <v>30143</v>
      </c>
      <c r="N126" s="24">
        <v>0</v>
      </c>
      <c r="O126" s="24">
        <v>0</v>
      </c>
      <c r="P126" s="92">
        <v>0</v>
      </c>
    </row>
    <row r="127" spans="2:16">
      <c r="B127" s="85">
        <v>26</v>
      </c>
      <c r="C127" s="41" t="s">
        <v>127</v>
      </c>
      <c r="D127" s="41" t="s">
        <v>103</v>
      </c>
      <c r="E127" s="22">
        <v>6081</v>
      </c>
      <c r="F127" s="22">
        <v>41575</v>
      </c>
      <c r="G127" s="22">
        <v>17838</v>
      </c>
      <c r="H127" s="22">
        <v>9086</v>
      </c>
      <c r="I127" s="22">
        <v>69092</v>
      </c>
      <c r="J127" s="22">
        <v>29795</v>
      </c>
      <c r="K127" s="22">
        <f t="shared" si="19"/>
        <v>3005</v>
      </c>
      <c r="L127" s="44">
        <f t="shared" si="20"/>
        <v>27517</v>
      </c>
      <c r="M127" s="44">
        <f t="shared" si="21"/>
        <v>11957</v>
      </c>
      <c r="N127" s="24">
        <v>100</v>
      </c>
      <c r="O127" s="24">
        <v>100</v>
      </c>
      <c r="P127" s="92">
        <v>100</v>
      </c>
    </row>
    <row r="128" spans="2:16">
      <c r="B128" s="84">
        <v>27</v>
      </c>
      <c r="C128" s="41" t="s">
        <v>126</v>
      </c>
      <c r="D128" s="41" t="s">
        <v>59</v>
      </c>
      <c r="E128" s="22">
        <v>668640</v>
      </c>
      <c r="F128" s="22">
        <v>67263</v>
      </c>
      <c r="G128" s="22">
        <v>43562</v>
      </c>
      <c r="H128" s="22">
        <v>423754</v>
      </c>
      <c r="I128" s="22">
        <v>39655</v>
      </c>
      <c r="J128" s="22">
        <v>28945</v>
      </c>
      <c r="K128" s="22">
        <f t="shared" si="19"/>
        <v>-244886</v>
      </c>
      <c r="L128" s="44">
        <f t="shared" si="20"/>
        <v>-27608</v>
      </c>
      <c r="M128" s="44">
        <f t="shared" si="21"/>
        <v>-14617</v>
      </c>
      <c r="N128" s="24">
        <f t="shared" si="22"/>
        <v>-36.624491505144775</v>
      </c>
      <c r="O128" s="24">
        <f t="shared" si="23"/>
        <v>-41.044853782911858</v>
      </c>
      <c r="P128" s="92">
        <f t="shared" si="24"/>
        <v>-33.5544740829163</v>
      </c>
    </row>
    <row r="129" spans="2:16">
      <c r="B129" s="85">
        <v>28</v>
      </c>
      <c r="C129" s="41" t="s">
        <v>174</v>
      </c>
      <c r="D129" s="41" t="s">
        <v>59</v>
      </c>
      <c r="E129" s="22">
        <v>148620</v>
      </c>
      <c r="F129" s="22">
        <v>158458</v>
      </c>
      <c r="G129" s="22">
        <v>29556</v>
      </c>
      <c r="H129" s="22">
        <v>128468</v>
      </c>
      <c r="I129" s="22">
        <v>152548</v>
      </c>
      <c r="J129" s="22">
        <v>28461</v>
      </c>
      <c r="K129" s="44">
        <f t="shared" si="19"/>
        <v>-20152</v>
      </c>
      <c r="L129" s="44">
        <f t="shared" si="20"/>
        <v>-5910</v>
      </c>
      <c r="M129" s="44">
        <f t="shared" si="21"/>
        <v>-1095</v>
      </c>
      <c r="N129" s="24">
        <f t="shared" si="22"/>
        <v>-13.559413268739066</v>
      </c>
      <c r="O129" s="24">
        <f t="shared" si="23"/>
        <v>-3.7296949349354405</v>
      </c>
      <c r="P129" s="92">
        <f t="shared" si="24"/>
        <v>-3.704831506293139</v>
      </c>
    </row>
    <row r="130" spans="2:16">
      <c r="B130" s="84">
        <v>29</v>
      </c>
      <c r="C130" s="41" t="s">
        <v>130</v>
      </c>
      <c r="D130" s="41" t="s">
        <v>67</v>
      </c>
      <c r="E130" s="22">
        <v>71429</v>
      </c>
      <c r="F130" s="22">
        <v>36768</v>
      </c>
      <c r="G130" s="22">
        <v>19859</v>
      </c>
      <c r="H130" s="22">
        <v>75406</v>
      </c>
      <c r="I130" s="22">
        <v>48659</v>
      </c>
      <c r="J130" s="22">
        <v>26556</v>
      </c>
      <c r="K130" s="44">
        <f t="shared" si="19"/>
        <v>3977</v>
      </c>
      <c r="L130" s="44">
        <f t="shared" si="20"/>
        <v>11891</v>
      </c>
      <c r="M130" s="44">
        <f t="shared" si="21"/>
        <v>6697</v>
      </c>
      <c r="N130" s="24">
        <f t="shared" si="22"/>
        <v>5.5677665934004397</v>
      </c>
      <c r="O130" s="24">
        <f t="shared" si="23"/>
        <v>32.340622280243693</v>
      </c>
      <c r="P130" s="92">
        <f t="shared" si="24"/>
        <v>33.722745354750991</v>
      </c>
    </row>
    <row r="131" spans="2:16">
      <c r="B131" s="85">
        <v>30</v>
      </c>
      <c r="C131" s="41" t="s">
        <v>114</v>
      </c>
      <c r="D131" s="41" t="s">
        <v>59</v>
      </c>
      <c r="E131" s="22">
        <v>511329</v>
      </c>
      <c r="F131" s="22">
        <v>79888</v>
      </c>
      <c r="G131" s="22">
        <v>19367</v>
      </c>
      <c r="H131" s="22">
        <v>564024</v>
      </c>
      <c r="I131" s="22">
        <v>107441</v>
      </c>
      <c r="J131" s="22">
        <v>26010</v>
      </c>
      <c r="K131" s="44">
        <f t="shared" si="19"/>
        <v>52695</v>
      </c>
      <c r="L131" s="22">
        <f t="shared" si="20"/>
        <v>27553</v>
      </c>
      <c r="M131" s="44">
        <f t="shared" si="21"/>
        <v>6643</v>
      </c>
      <c r="N131" s="24">
        <f t="shared" si="22"/>
        <v>10.305498025732943</v>
      </c>
      <c r="O131" s="24">
        <f t="shared" si="23"/>
        <v>34.489535349489287</v>
      </c>
      <c r="P131" s="92">
        <f t="shared" si="24"/>
        <v>34.30061444725564</v>
      </c>
    </row>
    <row r="132" spans="2:16">
      <c r="B132" s="84">
        <v>31</v>
      </c>
      <c r="C132" s="41" t="s">
        <v>125</v>
      </c>
      <c r="D132" s="41" t="s">
        <v>59</v>
      </c>
      <c r="E132" s="22">
        <v>360573</v>
      </c>
      <c r="F132" s="22">
        <v>48472</v>
      </c>
      <c r="G132" s="22">
        <v>18077</v>
      </c>
      <c r="H132" s="22">
        <v>496921</v>
      </c>
      <c r="I132" s="22">
        <v>72322</v>
      </c>
      <c r="J132" s="22">
        <v>25913</v>
      </c>
      <c r="K132" s="22">
        <f t="shared" si="19"/>
        <v>136348</v>
      </c>
      <c r="L132" s="22">
        <f t="shared" si="20"/>
        <v>23850</v>
      </c>
      <c r="M132" s="44">
        <f t="shared" si="21"/>
        <v>7836</v>
      </c>
      <c r="N132" s="24">
        <f t="shared" si="22"/>
        <v>37.814256752446802</v>
      </c>
      <c r="O132" s="24">
        <f t="shared" si="23"/>
        <v>49.203663970952306</v>
      </c>
      <c r="P132" s="92">
        <f t="shared" si="24"/>
        <v>43.347900647231292</v>
      </c>
    </row>
    <row r="133" spans="2:16">
      <c r="B133" s="85">
        <v>32</v>
      </c>
      <c r="C133" s="41" t="s">
        <v>119</v>
      </c>
      <c r="D133" s="41" t="s">
        <v>103</v>
      </c>
      <c r="E133" s="22">
        <v>71</v>
      </c>
      <c r="F133" s="22">
        <v>71716</v>
      </c>
      <c r="G133" s="22">
        <v>13220</v>
      </c>
      <c r="H133" s="22">
        <v>130</v>
      </c>
      <c r="I133" s="22">
        <v>134824</v>
      </c>
      <c r="J133" s="22">
        <v>25189</v>
      </c>
      <c r="K133" s="22">
        <f t="shared" si="19"/>
        <v>59</v>
      </c>
      <c r="L133" s="44">
        <f t="shared" si="20"/>
        <v>63108</v>
      </c>
      <c r="M133" s="44">
        <f t="shared" si="21"/>
        <v>11969</v>
      </c>
      <c r="N133" s="24">
        <f t="shared" si="22"/>
        <v>83.098591549295776</v>
      </c>
      <c r="O133" s="24">
        <f t="shared" si="23"/>
        <v>87.9970996709242</v>
      </c>
      <c r="P133" s="92">
        <f t="shared" si="24"/>
        <v>90.537065052950069</v>
      </c>
    </row>
    <row r="134" spans="2:16">
      <c r="B134" s="84">
        <v>33</v>
      </c>
      <c r="C134" s="41" t="s">
        <v>157</v>
      </c>
      <c r="D134" s="41" t="s">
        <v>59</v>
      </c>
      <c r="E134" s="22">
        <v>5</v>
      </c>
      <c r="F134" s="22">
        <v>3</v>
      </c>
      <c r="G134" s="22">
        <v>1</v>
      </c>
      <c r="H134" s="22">
        <v>103505</v>
      </c>
      <c r="I134" s="22">
        <v>53594</v>
      </c>
      <c r="J134" s="22">
        <v>24835</v>
      </c>
      <c r="K134" s="22">
        <f t="shared" si="19"/>
        <v>103500</v>
      </c>
      <c r="L134" s="22">
        <f t="shared" si="20"/>
        <v>53591</v>
      </c>
      <c r="M134" s="44">
        <f t="shared" si="21"/>
        <v>24834</v>
      </c>
      <c r="N134" s="24">
        <f t="shared" si="22"/>
        <v>2070000</v>
      </c>
      <c r="O134" s="24">
        <f t="shared" si="23"/>
        <v>1786366.6666666667</v>
      </c>
      <c r="P134" s="92">
        <f t="shared" si="24"/>
        <v>2483400</v>
      </c>
    </row>
    <row r="135" spans="2:16">
      <c r="B135" s="85">
        <v>34</v>
      </c>
      <c r="C135" s="41" t="s">
        <v>120</v>
      </c>
      <c r="D135" s="41" t="s">
        <v>67</v>
      </c>
      <c r="E135" s="22">
        <v>1758301</v>
      </c>
      <c r="F135" s="22">
        <v>100498</v>
      </c>
      <c r="G135" s="22">
        <v>27386</v>
      </c>
      <c r="H135" s="22">
        <v>2259364</v>
      </c>
      <c r="I135" s="22">
        <v>99261</v>
      </c>
      <c r="J135" s="22">
        <v>24564</v>
      </c>
      <c r="K135" s="44">
        <f t="shared" si="19"/>
        <v>501063</v>
      </c>
      <c r="L135" s="22">
        <f t="shared" si="20"/>
        <v>-1237</v>
      </c>
      <c r="M135" s="44">
        <f t="shared" si="21"/>
        <v>-2822</v>
      </c>
      <c r="N135" s="24">
        <f t="shared" si="22"/>
        <v>28.496997954275177</v>
      </c>
      <c r="O135" s="24">
        <f t="shared" si="23"/>
        <v>-1.2308702660749467</v>
      </c>
      <c r="P135" s="92">
        <f t="shared" si="24"/>
        <v>-10.304535163952384</v>
      </c>
    </row>
    <row r="136" spans="2:16">
      <c r="B136" s="84">
        <v>35</v>
      </c>
      <c r="C136" s="41" t="s">
        <v>168</v>
      </c>
      <c r="D136" s="41" t="s">
        <v>169</v>
      </c>
      <c r="E136" s="22">
        <v>147</v>
      </c>
      <c r="F136" s="22">
        <v>1513</v>
      </c>
      <c r="G136" s="22">
        <v>322</v>
      </c>
      <c r="H136" s="22">
        <v>30676</v>
      </c>
      <c r="I136" s="22">
        <v>108461</v>
      </c>
      <c r="J136" s="22">
        <v>23042</v>
      </c>
      <c r="K136" s="44">
        <f t="shared" si="19"/>
        <v>30529</v>
      </c>
      <c r="L136" s="44">
        <f t="shared" si="20"/>
        <v>106948</v>
      </c>
      <c r="M136" s="44">
        <f t="shared" si="21"/>
        <v>22720</v>
      </c>
      <c r="N136" s="24">
        <f t="shared" si="22"/>
        <v>20768.027210884353</v>
      </c>
      <c r="O136" s="24">
        <f t="shared" si="23"/>
        <v>7068.6054196959685</v>
      </c>
      <c r="P136" s="92">
        <f t="shared" si="24"/>
        <v>7055.9006211180122</v>
      </c>
    </row>
    <row r="137" spans="2:16">
      <c r="B137" s="85">
        <v>36</v>
      </c>
      <c r="C137" s="41" t="s">
        <v>121</v>
      </c>
      <c r="D137" s="41" t="s">
        <v>67</v>
      </c>
      <c r="E137" s="22">
        <v>1012359</v>
      </c>
      <c r="F137" s="22">
        <v>102193</v>
      </c>
      <c r="G137" s="22">
        <v>32084</v>
      </c>
      <c r="H137" s="22">
        <v>647382</v>
      </c>
      <c r="I137" s="22">
        <v>68158</v>
      </c>
      <c r="J137" s="22">
        <v>21612</v>
      </c>
      <c r="K137" s="44">
        <f t="shared" si="19"/>
        <v>-364977</v>
      </c>
      <c r="L137" s="22">
        <f t="shared" si="20"/>
        <v>-34035</v>
      </c>
      <c r="M137" s="44">
        <f t="shared" si="21"/>
        <v>-10472</v>
      </c>
      <c r="N137" s="24">
        <f t="shared" si="22"/>
        <v>-36.052131704266962</v>
      </c>
      <c r="O137" s="24">
        <f t="shared" si="23"/>
        <v>-33.304629475600088</v>
      </c>
      <c r="P137" s="92">
        <f t="shared" si="24"/>
        <v>-32.63932178032664</v>
      </c>
    </row>
    <row r="138" spans="2:16">
      <c r="B138" s="84">
        <v>37</v>
      </c>
      <c r="C138" s="41" t="s">
        <v>171</v>
      </c>
      <c r="D138" s="41" t="s">
        <v>59</v>
      </c>
      <c r="E138" s="22">
        <v>51975</v>
      </c>
      <c r="F138" s="22">
        <v>19270</v>
      </c>
      <c r="G138" s="22">
        <v>3540</v>
      </c>
      <c r="H138" s="22">
        <v>314516</v>
      </c>
      <c r="I138" s="22">
        <v>133923</v>
      </c>
      <c r="J138" s="22">
        <v>20494</v>
      </c>
      <c r="K138" s="22">
        <f t="shared" si="19"/>
        <v>262541</v>
      </c>
      <c r="L138" s="44">
        <f t="shared" si="20"/>
        <v>114653</v>
      </c>
      <c r="M138" s="44">
        <f t="shared" si="21"/>
        <v>16954</v>
      </c>
      <c r="N138" s="24">
        <f t="shared" si="22"/>
        <v>505.12938912938915</v>
      </c>
      <c r="O138" s="24">
        <f t="shared" si="23"/>
        <v>594.98183705241308</v>
      </c>
      <c r="P138" s="92">
        <f t="shared" si="24"/>
        <v>478.9265536723164</v>
      </c>
    </row>
    <row r="139" spans="2:16">
      <c r="B139" s="85">
        <v>38</v>
      </c>
      <c r="C139" s="41" t="s">
        <v>159</v>
      </c>
      <c r="D139" s="41" t="s">
        <v>59</v>
      </c>
      <c r="E139" s="22">
        <v>156148</v>
      </c>
      <c r="F139" s="22">
        <v>62963</v>
      </c>
      <c r="G139" s="22">
        <v>16085</v>
      </c>
      <c r="H139" s="22">
        <v>166679</v>
      </c>
      <c r="I139" s="22">
        <v>70278</v>
      </c>
      <c r="J139" s="22">
        <v>19896</v>
      </c>
      <c r="K139" s="44">
        <f t="shared" si="19"/>
        <v>10531</v>
      </c>
      <c r="L139" s="44">
        <f t="shared" si="20"/>
        <v>7315</v>
      </c>
      <c r="M139" s="44">
        <f t="shared" si="21"/>
        <v>3811</v>
      </c>
      <c r="N139" s="24">
        <f t="shared" si="22"/>
        <v>6.7442426415964345</v>
      </c>
      <c r="O139" s="24">
        <f t="shared" si="23"/>
        <v>11.617934342391562</v>
      </c>
      <c r="P139" s="92">
        <f t="shared" si="24"/>
        <v>23.69288156667703</v>
      </c>
    </row>
    <row r="140" spans="2:16">
      <c r="B140" s="84">
        <v>39</v>
      </c>
      <c r="C140" s="41" t="s">
        <v>176</v>
      </c>
      <c r="D140" s="41" t="s">
        <v>59</v>
      </c>
      <c r="E140" s="22">
        <v>26004</v>
      </c>
      <c r="F140" s="22">
        <v>14069</v>
      </c>
      <c r="G140" s="22">
        <v>7404</v>
      </c>
      <c r="H140" s="22">
        <v>82410</v>
      </c>
      <c r="I140" s="22">
        <v>35973</v>
      </c>
      <c r="J140" s="22">
        <v>19551</v>
      </c>
      <c r="K140" s="44">
        <f t="shared" si="19"/>
        <v>56406</v>
      </c>
      <c r="L140" s="44">
        <f t="shared" si="20"/>
        <v>21904</v>
      </c>
      <c r="M140" s="44">
        <f t="shared" si="21"/>
        <v>12147</v>
      </c>
      <c r="N140" s="24">
        <f t="shared" si="22"/>
        <v>216.91278264882325</v>
      </c>
      <c r="O140" s="24">
        <f t="shared" si="23"/>
        <v>155.6898144857488</v>
      </c>
      <c r="P140" s="92">
        <f t="shared" si="24"/>
        <v>164.05996758508914</v>
      </c>
    </row>
    <row r="141" spans="2:16">
      <c r="B141" s="85">
        <v>40</v>
      </c>
      <c r="C141" s="41" t="s">
        <v>117</v>
      </c>
      <c r="D141" s="41" t="s">
        <v>59</v>
      </c>
      <c r="E141" s="22">
        <v>2491241</v>
      </c>
      <c r="F141" s="22">
        <v>104181</v>
      </c>
      <c r="G141" s="22">
        <v>19982</v>
      </c>
      <c r="H141" s="22">
        <v>1764410</v>
      </c>
      <c r="I141" s="22">
        <v>73604</v>
      </c>
      <c r="J141" s="22">
        <v>18097</v>
      </c>
      <c r="K141" s="22">
        <f t="shared" si="19"/>
        <v>-726831</v>
      </c>
      <c r="L141" s="44">
        <f t="shared" si="20"/>
        <v>-30577</v>
      </c>
      <c r="M141" s="44">
        <f t="shared" si="21"/>
        <v>-1885</v>
      </c>
      <c r="N141" s="24">
        <f t="shared" si="22"/>
        <v>-29.175459138638132</v>
      </c>
      <c r="O141" s="24">
        <f t="shared" si="23"/>
        <v>-29.349881456311611</v>
      </c>
      <c r="P141" s="92">
        <f t="shared" si="24"/>
        <v>-9.4334901411270149</v>
      </c>
    </row>
    <row r="142" spans="2:16">
      <c r="B142" s="84">
        <v>41</v>
      </c>
      <c r="C142" s="41" t="s">
        <v>193</v>
      </c>
      <c r="D142" s="41" t="s">
        <v>59</v>
      </c>
      <c r="E142" s="22">
        <v>3945520</v>
      </c>
      <c r="F142" s="22">
        <v>304450</v>
      </c>
      <c r="G142" s="22">
        <v>67081</v>
      </c>
      <c r="H142" s="22">
        <v>1341300</v>
      </c>
      <c r="I142" s="22">
        <v>94178</v>
      </c>
      <c r="J142" s="22">
        <v>17565</v>
      </c>
      <c r="K142" s="44">
        <f t="shared" si="19"/>
        <v>-2604220</v>
      </c>
      <c r="L142" s="44">
        <f t="shared" si="20"/>
        <v>-210272</v>
      </c>
      <c r="M142" s="44">
        <f t="shared" si="21"/>
        <v>-49516</v>
      </c>
      <c r="N142" s="24">
        <f t="shared" si="22"/>
        <v>-66.004481031651082</v>
      </c>
      <c r="O142" s="24">
        <f t="shared" si="23"/>
        <v>-69.066184923632775</v>
      </c>
      <c r="P142" s="92">
        <f t="shared" si="24"/>
        <v>-73.815238294002768</v>
      </c>
    </row>
    <row r="143" spans="2:16">
      <c r="B143" s="85">
        <v>42</v>
      </c>
      <c r="C143" s="41" t="s">
        <v>160</v>
      </c>
      <c r="D143" s="41" t="s">
        <v>161</v>
      </c>
      <c r="E143" s="22">
        <v>189209</v>
      </c>
      <c r="F143" s="22">
        <v>23025</v>
      </c>
      <c r="G143" s="22">
        <v>15290</v>
      </c>
      <c r="H143" s="22">
        <v>190033</v>
      </c>
      <c r="I143" s="22">
        <v>27948</v>
      </c>
      <c r="J143" s="22">
        <v>17446</v>
      </c>
      <c r="K143" s="22">
        <f t="shared" si="19"/>
        <v>824</v>
      </c>
      <c r="L143" s="22">
        <f t="shared" si="20"/>
        <v>4923</v>
      </c>
      <c r="M143" s="44">
        <f t="shared" si="21"/>
        <v>2156</v>
      </c>
      <c r="N143" s="24">
        <f t="shared" si="22"/>
        <v>0.43549725435893638</v>
      </c>
      <c r="O143" s="24">
        <f t="shared" si="23"/>
        <v>21.381107491856678</v>
      </c>
      <c r="P143" s="92">
        <f t="shared" si="24"/>
        <v>14.100719424460431</v>
      </c>
    </row>
    <row r="144" spans="2:16">
      <c r="B144" s="84">
        <v>43</v>
      </c>
      <c r="C144" s="41" t="s">
        <v>173</v>
      </c>
      <c r="D144" s="41" t="s">
        <v>59</v>
      </c>
      <c r="E144" s="22">
        <v>9705796</v>
      </c>
      <c r="F144" s="22">
        <v>167875</v>
      </c>
      <c r="G144" s="22">
        <v>30864</v>
      </c>
      <c r="H144" s="22">
        <v>4768320</v>
      </c>
      <c r="I144" s="22">
        <v>68760</v>
      </c>
      <c r="J144" s="22">
        <v>15810</v>
      </c>
      <c r="K144" s="22">
        <f t="shared" si="19"/>
        <v>-4937476</v>
      </c>
      <c r="L144" s="44">
        <f t="shared" si="20"/>
        <v>-99115</v>
      </c>
      <c r="M144" s="44">
        <f t="shared" si="21"/>
        <v>-15054</v>
      </c>
      <c r="N144" s="24">
        <f t="shared" si="22"/>
        <v>-50.871417449944346</v>
      </c>
      <c r="O144" s="24">
        <f t="shared" si="23"/>
        <v>-59.040953090096792</v>
      </c>
      <c r="P144" s="92">
        <f t="shared" si="24"/>
        <v>-48.775272161741832</v>
      </c>
    </row>
    <row r="145" spans="2:16">
      <c r="B145" s="85">
        <v>44</v>
      </c>
      <c r="C145" s="41" t="s">
        <v>122</v>
      </c>
      <c r="D145" s="41" t="s">
        <v>59</v>
      </c>
      <c r="E145" s="22">
        <v>624046</v>
      </c>
      <c r="F145" s="22">
        <v>89591</v>
      </c>
      <c r="G145" s="22">
        <v>16460</v>
      </c>
      <c r="H145" s="22">
        <v>1524034</v>
      </c>
      <c r="I145" s="22">
        <v>293882</v>
      </c>
      <c r="J145" s="22">
        <v>15446</v>
      </c>
      <c r="K145" s="22">
        <f t="shared" si="19"/>
        <v>899988</v>
      </c>
      <c r="L145" s="44">
        <f t="shared" si="20"/>
        <v>204291</v>
      </c>
      <c r="M145" s="44">
        <f t="shared" si="21"/>
        <v>-1014</v>
      </c>
      <c r="N145" s="24">
        <f t="shared" si="22"/>
        <v>144.21821468289198</v>
      </c>
      <c r="O145" s="24">
        <f t="shared" si="23"/>
        <v>228.02625263698363</v>
      </c>
      <c r="P145" s="92">
        <f t="shared" si="24"/>
        <v>-6.1603888213851761</v>
      </c>
    </row>
    <row r="146" spans="2:16">
      <c r="B146" s="84">
        <v>45</v>
      </c>
      <c r="C146" s="41" t="s">
        <v>132</v>
      </c>
      <c r="D146" s="41" t="s">
        <v>103</v>
      </c>
      <c r="E146" s="22">
        <v>2575</v>
      </c>
      <c r="F146" s="22">
        <v>39681</v>
      </c>
      <c r="G146" s="22">
        <v>13899</v>
      </c>
      <c r="H146" s="22">
        <v>2711</v>
      </c>
      <c r="I146" s="22">
        <v>42997</v>
      </c>
      <c r="J146" s="22">
        <v>15389</v>
      </c>
      <c r="K146" s="22">
        <f t="shared" si="19"/>
        <v>136</v>
      </c>
      <c r="L146" s="44">
        <f t="shared" si="20"/>
        <v>3316</v>
      </c>
      <c r="M146" s="44">
        <f t="shared" si="21"/>
        <v>1490</v>
      </c>
      <c r="N146" s="24">
        <f t="shared" si="22"/>
        <v>5.2815533980582519</v>
      </c>
      <c r="O146" s="24">
        <f t="shared" si="23"/>
        <v>8.3566442377964254</v>
      </c>
      <c r="P146" s="92">
        <f t="shared" si="24"/>
        <v>10.720195697532196</v>
      </c>
    </row>
    <row r="147" spans="2:16">
      <c r="B147" s="85">
        <v>46</v>
      </c>
      <c r="C147" s="41" t="s">
        <v>194</v>
      </c>
      <c r="D147" s="41" t="s">
        <v>103</v>
      </c>
      <c r="E147" s="22">
        <v>249</v>
      </c>
      <c r="F147" s="22">
        <v>21054</v>
      </c>
      <c r="G147" s="22">
        <v>7610</v>
      </c>
      <c r="H147" s="22">
        <v>466</v>
      </c>
      <c r="I147" s="22">
        <v>43160</v>
      </c>
      <c r="J147" s="22">
        <v>15175</v>
      </c>
      <c r="K147" s="22">
        <f t="shared" si="19"/>
        <v>217</v>
      </c>
      <c r="L147" s="22">
        <f t="shared" si="20"/>
        <v>22106</v>
      </c>
      <c r="M147" s="44">
        <f t="shared" si="21"/>
        <v>7565</v>
      </c>
      <c r="N147" s="24">
        <v>100</v>
      </c>
      <c r="O147" s="24">
        <v>100</v>
      </c>
      <c r="P147" s="92">
        <v>100</v>
      </c>
    </row>
    <row r="148" spans="2:16">
      <c r="B148" s="84">
        <v>47</v>
      </c>
      <c r="C148" s="41" t="s">
        <v>195</v>
      </c>
      <c r="D148" s="41" t="s">
        <v>59</v>
      </c>
      <c r="E148" s="22">
        <v>53350</v>
      </c>
      <c r="F148" s="22">
        <v>10963</v>
      </c>
      <c r="G148" s="22">
        <v>40608</v>
      </c>
      <c r="H148" s="22">
        <v>58400</v>
      </c>
      <c r="I148" s="22">
        <v>13910</v>
      </c>
      <c r="J148" s="22">
        <v>15115</v>
      </c>
      <c r="K148" s="44">
        <f t="shared" si="19"/>
        <v>5050</v>
      </c>
      <c r="L148" s="44">
        <f t="shared" si="20"/>
        <v>2947</v>
      </c>
      <c r="M148" s="44">
        <f t="shared" si="21"/>
        <v>-25493</v>
      </c>
      <c r="N148" s="24">
        <f t="shared" si="22"/>
        <v>9.4657919400187449</v>
      </c>
      <c r="O148" s="44">
        <f t="shared" si="23"/>
        <v>26.881328103621271</v>
      </c>
      <c r="P148" s="92">
        <f t="shared" si="24"/>
        <v>-62.778270291568163</v>
      </c>
    </row>
    <row r="149" spans="2:16">
      <c r="B149" s="85">
        <v>48</v>
      </c>
      <c r="C149" s="41" t="s">
        <v>196</v>
      </c>
      <c r="D149" s="41" t="s">
        <v>59</v>
      </c>
      <c r="E149" s="22">
        <v>507157</v>
      </c>
      <c r="F149" s="22">
        <v>109248</v>
      </c>
      <c r="G149" s="22">
        <v>43413</v>
      </c>
      <c r="H149" s="22">
        <v>324781</v>
      </c>
      <c r="I149" s="22">
        <v>37206</v>
      </c>
      <c r="J149" s="22">
        <v>15051</v>
      </c>
      <c r="K149" s="22">
        <f t="shared" si="19"/>
        <v>-182376</v>
      </c>
      <c r="L149" s="44">
        <f t="shared" si="20"/>
        <v>-72042</v>
      </c>
      <c r="M149" s="44">
        <f t="shared" si="21"/>
        <v>-28362</v>
      </c>
      <c r="N149" s="24">
        <f t="shared" si="22"/>
        <v>-35.960461947680891</v>
      </c>
      <c r="O149" s="24">
        <f t="shared" si="23"/>
        <v>-65.943541300527244</v>
      </c>
      <c r="P149" s="92">
        <f t="shared" si="24"/>
        <v>-65.330661322645284</v>
      </c>
    </row>
    <row r="150" spans="2:16">
      <c r="B150" s="84">
        <v>49</v>
      </c>
      <c r="C150" s="41" t="s">
        <v>172</v>
      </c>
      <c r="D150" s="41" t="s">
        <v>167</v>
      </c>
      <c r="E150" s="22">
        <v>753</v>
      </c>
      <c r="F150" s="22">
        <v>244</v>
      </c>
      <c r="G150" s="22">
        <v>12</v>
      </c>
      <c r="H150" s="22">
        <v>468865</v>
      </c>
      <c r="I150" s="22">
        <v>47120</v>
      </c>
      <c r="J150" s="22">
        <v>14115</v>
      </c>
      <c r="K150" s="44">
        <f t="shared" si="19"/>
        <v>468112</v>
      </c>
      <c r="L150" s="44">
        <f t="shared" si="20"/>
        <v>46876</v>
      </c>
      <c r="M150" s="44">
        <f t="shared" si="21"/>
        <v>14103</v>
      </c>
      <c r="N150" s="24">
        <f t="shared" si="22"/>
        <v>62166.26826029217</v>
      </c>
      <c r="O150" s="24">
        <f t="shared" si="23"/>
        <v>19211.475409836065</v>
      </c>
      <c r="P150" s="92">
        <f t="shared" si="24"/>
        <v>117525</v>
      </c>
    </row>
    <row r="151" spans="2:16" ht="18" thickBot="1">
      <c r="B151" s="94">
        <v>50</v>
      </c>
      <c r="C151" s="95" t="s">
        <v>185</v>
      </c>
      <c r="D151" s="95" t="s">
        <v>76</v>
      </c>
      <c r="E151" s="22">
        <v>111876</v>
      </c>
      <c r="F151" s="22">
        <v>45697</v>
      </c>
      <c r="G151" s="22">
        <v>14380</v>
      </c>
      <c r="H151" s="22">
        <v>120453</v>
      </c>
      <c r="I151" s="22">
        <v>48229</v>
      </c>
      <c r="J151" s="22">
        <v>13883</v>
      </c>
      <c r="K151" s="90">
        <f t="shared" si="19"/>
        <v>8577</v>
      </c>
      <c r="L151" s="90">
        <f t="shared" si="20"/>
        <v>2532</v>
      </c>
      <c r="M151" s="90">
        <f t="shared" si="21"/>
        <v>-497</v>
      </c>
      <c r="N151" s="96">
        <f t="shared" si="22"/>
        <v>7.6665236511852406</v>
      </c>
      <c r="O151" s="96">
        <f t="shared" si="23"/>
        <v>5.5408451320655621</v>
      </c>
      <c r="P151" s="97">
        <f t="shared" si="24"/>
        <v>-3.4561891515994438</v>
      </c>
    </row>
    <row r="153" spans="2:16" ht="18" thickBot="1"/>
    <row r="154" spans="2:16" ht="30" customHeight="1" thickBot="1">
      <c r="B154" s="170" t="s">
        <v>69</v>
      </c>
      <c r="C154" s="171"/>
      <c r="D154" s="171"/>
      <c r="E154" s="171"/>
      <c r="F154" s="171"/>
      <c r="G154" s="171"/>
      <c r="H154" s="171"/>
      <c r="I154" s="171"/>
      <c r="J154" s="171"/>
      <c r="K154" s="171"/>
      <c r="L154" s="172"/>
      <c r="M154" s="82"/>
    </row>
    <row r="155" spans="2:16">
      <c r="B155" s="167" t="s">
        <v>45</v>
      </c>
      <c r="C155" s="162" t="s">
        <v>70</v>
      </c>
      <c r="D155" s="162" t="s">
        <v>47</v>
      </c>
      <c r="E155" s="162" t="s">
        <v>188</v>
      </c>
      <c r="F155" s="162"/>
      <c r="G155" s="162"/>
      <c r="H155" s="162" t="s">
        <v>189</v>
      </c>
      <c r="I155" s="162"/>
      <c r="J155" s="162"/>
      <c r="K155" s="162" t="s">
        <v>48</v>
      </c>
      <c r="L155" s="169"/>
    </row>
    <row r="156" spans="2:16" ht="18" thickBot="1">
      <c r="B156" s="168"/>
      <c r="C156" s="153"/>
      <c r="D156" s="153"/>
      <c r="E156" s="25" t="s">
        <v>50</v>
      </c>
      <c r="F156" s="25" t="s">
        <v>51</v>
      </c>
      <c r="G156" s="25" t="s">
        <v>52</v>
      </c>
      <c r="H156" s="25" t="s">
        <v>50</v>
      </c>
      <c r="I156" s="25" t="s">
        <v>51</v>
      </c>
      <c r="J156" s="25" t="s">
        <v>52</v>
      </c>
      <c r="K156" s="25" t="s">
        <v>53</v>
      </c>
      <c r="L156" s="83" t="s">
        <v>71</v>
      </c>
    </row>
    <row r="157" spans="2:16" ht="18" thickBot="1">
      <c r="B157" s="84">
        <v>1</v>
      </c>
      <c r="C157" s="39" t="s">
        <v>74</v>
      </c>
      <c r="D157" s="37" t="s">
        <v>59</v>
      </c>
      <c r="E157" s="114">
        <v>822379</v>
      </c>
      <c r="F157" s="114">
        <v>114164</v>
      </c>
      <c r="G157" s="114">
        <v>3.84</v>
      </c>
      <c r="H157" s="120">
        <v>1370515</v>
      </c>
      <c r="I157" s="121">
        <v>200354.886</v>
      </c>
      <c r="J157" s="120">
        <v>6.5540000000000003</v>
      </c>
      <c r="K157" s="121">
        <f>I157-F157</f>
        <v>86190.885999999999</v>
      </c>
      <c r="L157" s="128">
        <f>K157/F157*100</f>
        <v>75.497430012963804</v>
      </c>
    </row>
    <row r="158" spans="2:16" ht="18" thickBot="1">
      <c r="B158" s="85">
        <v>2</v>
      </c>
      <c r="C158" s="40" t="s">
        <v>72</v>
      </c>
      <c r="D158" s="37" t="s">
        <v>59</v>
      </c>
      <c r="E158" s="114">
        <v>406807</v>
      </c>
      <c r="F158" s="114">
        <v>120702</v>
      </c>
      <c r="G158" s="114">
        <v>410.08</v>
      </c>
      <c r="H158" s="61">
        <v>496889</v>
      </c>
      <c r="I158" s="60">
        <v>103256.611</v>
      </c>
      <c r="J158" s="122">
        <v>501.97399999999999</v>
      </c>
      <c r="K158" s="121">
        <f t="shared" ref="K158:K173" si="25">I158-F158</f>
        <v>-17445.388999999996</v>
      </c>
      <c r="L158" s="128">
        <f t="shared" ref="L158:L172" si="26">K158/F158*100</f>
        <v>-14.453272522410563</v>
      </c>
    </row>
    <row r="159" spans="2:16" ht="18" thickBot="1">
      <c r="B159" s="84">
        <v>3</v>
      </c>
      <c r="C159" s="39" t="s">
        <v>75</v>
      </c>
      <c r="D159" s="38" t="s">
        <v>76</v>
      </c>
      <c r="E159" s="115">
        <v>84061</v>
      </c>
      <c r="F159" s="115">
        <v>86827</v>
      </c>
      <c r="G159" s="115">
        <v>9.7100000000000009</v>
      </c>
      <c r="H159" s="61">
        <v>3610</v>
      </c>
      <c r="I159" s="60">
        <v>76026.061000000002</v>
      </c>
      <c r="J159" s="122">
        <v>8.3620000000000001</v>
      </c>
      <c r="K159" s="121">
        <f t="shared" si="25"/>
        <v>-10800.938999999998</v>
      </c>
      <c r="L159" s="128">
        <f t="shared" si="26"/>
        <v>-12.439608647079824</v>
      </c>
    </row>
    <row r="160" spans="2:16" ht="18" thickBot="1">
      <c r="B160" s="85">
        <v>4</v>
      </c>
      <c r="C160" s="40" t="s">
        <v>73</v>
      </c>
      <c r="D160" s="37" t="s">
        <v>59</v>
      </c>
      <c r="E160" s="115">
        <v>288220</v>
      </c>
      <c r="F160" s="115">
        <v>123394</v>
      </c>
      <c r="G160" s="115">
        <v>1866.62</v>
      </c>
      <c r="H160" s="62">
        <v>66400</v>
      </c>
      <c r="I160" s="62">
        <v>65116.800000000003</v>
      </c>
      <c r="J160" s="123">
        <v>332.904</v>
      </c>
      <c r="K160" s="121">
        <f t="shared" si="25"/>
        <v>-58277.2</v>
      </c>
      <c r="L160" s="128">
        <f t="shared" si="26"/>
        <v>-47.228552441771882</v>
      </c>
    </row>
    <row r="161" spans="2:14" ht="18" thickBot="1">
      <c r="B161" s="84">
        <v>5</v>
      </c>
      <c r="C161" s="39" t="s">
        <v>83</v>
      </c>
      <c r="D161" s="38" t="s">
        <v>59</v>
      </c>
      <c r="E161" s="114">
        <v>34000</v>
      </c>
      <c r="F161" s="114">
        <v>1088</v>
      </c>
      <c r="G161" s="114">
        <v>0.11</v>
      </c>
      <c r="H161" s="57">
        <v>301385</v>
      </c>
      <c r="I161" s="58">
        <v>60431.74</v>
      </c>
      <c r="J161" s="124">
        <v>2111.893</v>
      </c>
      <c r="K161" s="121">
        <f t="shared" si="25"/>
        <v>59343.74</v>
      </c>
      <c r="L161" s="128">
        <f t="shared" si="26"/>
        <v>5454.3878676470586</v>
      </c>
    </row>
    <row r="162" spans="2:14" ht="18" thickBot="1">
      <c r="B162" s="85">
        <v>6</v>
      </c>
      <c r="C162" s="40" t="s">
        <v>80</v>
      </c>
      <c r="D162" s="37" t="s">
        <v>79</v>
      </c>
      <c r="E162" s="115">
        <v>667</v>
      </c>
      <c r="F162" s="115">
        <v>19160</v>
      </c>
      <c r="G162" s="115">
        <v>1.02</v>
      </c>
      <c r="H162" s="59">
        <v>1887</v>
      </c>
      <c r="I162" s="62">
        <v>53420</v>
      </c>
      <c r="J162" s="123">
        <v>1.921</v>
      </c>
      <c r="K162" s="121">
        <f t="shared" si="25"/>
        <v>34260</v>
      </c>
      <c r="L162" s="128">
        <f t="shared" si="26"/>
        <v>178.81002087682671</v>
      </c>
    </row>
    <row r="163" spans="2:14" ht="18" thickBot="1">
      <c r="B163" s="84">
        <v>7</v>
      </c>
      <c r="C163" s="40" t="s">
        <v>78</v>
      </c>
      <c r="D163" s="37" t="s">
        <v>79</v>
      </c>
      <c r="E163" s="129">
        <v>159000</v>
      </c>
      <c r="F163" s="129">
        <v>24082</v>
      </c>
      <c r="G163" s="129">
        <v>0.56999999999999995</v>
      </c>
      <c r="H163" s="59">
        <v>316000</v>
      </c>
      <c r="I163" s="62">
        <v>52748.800000000003</v>
      </c>
      <c r="J163" s="123">
        <v>1.0169999999999999</v>
      </c>
      <c r="K163" s="121">
        <f t="shared" si="25"/>
        <v>28666.800000000003</v>
      </c>
      <c r="L163" s="132">
        <v>100</v>
      </c>
    </row>
    <row r="164" spans="2:14" ht="18" thickBot="1">
      <c r="B164" s="85">
        <v>8</v>
      </c>
      <c r="C164" s="39" t="s">
        <v>178</v>
      </c>
      <c r="D164" s="38" t="s">
        <v>59</v>
      </c>
      <c r="E164" s="114">
        <v>0</v>
      </c>
      <c r="F164" s="114">
        <v>0</v>
      </c>
      <c r="G164" s="114">
        <v>0</v>
      </c>
      <c r="H164" s="57">
        <v>56000</v>
      </c>
      <c r="I164" s="58">
        <v>14896</v>
      </c>
      <c r="J164" s="124">
        <v>265.791</v>
      </c>
      <c r="K164" s="121">
        <f>I164-F164</f>
        <v>14896</v>
      </c>
      <c r="L164" s="128">
        <v>100</v>
      </c>
    </row>
    <row r="165" spans="2:14" ht="18" thickBot="1">
      <c r="B165" s="84">
        <v>9</v>
      </c>
      <c r="C165" s="40" t="s">
        <v>77</v>
      </c>
      <c r="D165" s="37" t="s">
        <v>59</v>
      </c>
      <c r="E165" s="114">
        <v>32000</v>
      </c>
      <c r="F165" s="114">
        <v>2340</v>
      </c>
      <c r="G165" s="114">
        <v>32.229999999999997</v>
      </c>
      <c r="H165" s="55">
        <v>190979</v>
      </c>
      <c r="I165" s="63">
        <v>13955.208000000001</v>
      </c>
      <c r="J165" s="125">
        <v>192.22200000000001</v>
      </c>
      <c r="K165" s="121">
        <f>I165-F165</f>
        <v>11615.208000000001</v>
      </c>
      <c r="L165" s="128">
        <f>K165/F165*100</f>
        <v>496.37641025641022</v>
      </c>
    </row>
    <row r="166" spans="2:14" ht="18" thickBot="1">
      <c r="B166" s="85">
        <v>10</v>
      </c>
      <c r="C166" s="40" t="s">
        <v>100</v>
      </c>
      <c r="D166" s="37" t="s">
        <v>59</v>
      </c>
      <c r="E166" s="115">
        <v>135635</v>
      </c>
      <c r="F166" s="115">
        <v>9344</v>
      </c>
      <c r="G166" s="115">
        <v>2.6</v>
      </c>
      <c r="H166" s="57">
        <v>97464</v>
      </c>
      <c r="I166" s="58">
        <v>6519.768</v>
      </c>
      <c r="J166" s="124">
        <v>0.90400000000000003</v>
      </c>
      <c r="K166" s="121">
        <f t="shared" si="25"/>
        <v>-2824.232</v>
      </c>
      <c r="L166" s="128">
        <f t="shared" si="26"/>
        <v>-30.225085616438356</v>
      </c>
    </row>
    <row r="167" spans="2:14" ht="18" thickBot="1">
      <c r="B167" s="84">
        <v>11</v>
      </c>
      <c r="C167" s="39" t="s">
        <v>81</v>
      </c>
      <c r="D167" s="38" t="s">
        <v>59</v>
      </c>
      <c r="E167" s="115">
        <v>18000</v>
      </c>
      <c r="F167" s="115">
        <v>11520</v>
      </c>
      <c r="G167" s="115">
        <v>0.34</v>
      </c>
      <c r="H167" s="57">
        <v>9000</v>
      </c>
      <c r="I167" s="58">
        <v>5760</v>
      </c>
      <c r="J167" s="124">
        <v>0.113</v>
      </c>
      <c r="K167" s="121">
        <f>I167-F167</f>
        <v>-5760</v>
      </c>
      <c r="L167" s="128">
        <f>K167/F167*100</f>
        <v>-50</v>
      </c>
    </row>
    <row r="168" spans="2:14" ht="18" thickBot="1">
      <c r="B168" s="85">
        <v>12</v>
      </c>
      <c r="C168" s="39" t="s">
        <v>82</v>
      </c>
      <c r="D168" s="38" t="s">
        <v>59</v>
      </c>
      <c r="E168" s="114">
        <v>128750</v>
      </c>
      <c r="F168" s="114">
        <v>5604</v>
      </c>
      <c r="G168" s="114">
        <v>1.1299999999999999</v>
      </c>
      <c r="H168" s="57">
        <v>66500</v>
      </c>
      <c r="I168" s="58">
        <v>3439.42</v>
      </c>
      <c r="J168" s="124">
        <v>0.45200000000000001</v>
      </c>
      <c r="K168" s="121">
        <f>I168-F168</f>
        <v>-2164.58</v>
      </c>
      <c r="L168" s="128">
        <f>K168/F168*100</f>
        <v>-38.625624553890077</v>
      </c>
    </row>
    <row r="169" spans="2:14">
      <c r="B169" s="84">
        <v>13</v>
      </c>
      <c r="C169" s="40" t="s">
        <v>179</v>
      </c>
      <c r="D169" s="37" t="s">
        <v>59</v>
      </c>
      <c r="E169" s="129">
        <v>70680</v>
      </c>
      <c r="F169" s="129">
        <v>7739</v>
      </c>
      <c r="G169" s="129">
        <v>0.45</v>
      </c>
      <c r="H169" s="55">
        <v>32714</v>
      </c>
      <c r="I169" s="63">
        <v>2944.26</v>
      </c>
      <c r="J169" s="125">
        <v>0.22600000000000001</v>
      </c>
      <c r="K169" s="121">
        <f>I169-F169</f>
        <v>-4794.74</v>
      </c>
      <c r="L169" s="128">
        <v>100</v>
      </c>
    </row>
    <row r="170" spans="2:14" ht="18" thickBot="1">
      <c r="B170" s="85">
        <v>14</v>
      </c>
      <c r="C170" s="40" t="s">
        <v>162</v>
      </c>
      <c r="D170" s="38" t="s">
        <v>59</v>
      </c>
      <c r="E170" s="56">
        <v>0</v>
      </c>
      <c r="F170" s="56">
        <v>0</v>
      </c>
      <c r="G170" s="56">
        <v>0</v>
      </c>
      <c r="H170" s="56">
        <v>99.85</v>
      </c>
      <c r="I170" s="52">
        <v>1598</v>
      </c>
      <c r="J170" s="24">
        <v>0.113</v>
      </c>
      <c r="K170" s="121">
        <f>I170-F170</f>
        <v>1598</v>
      </c>
      <c r="L170" s="128">
        <v>100</v>
      </c>
    </row>
    <row r="171" spans="2:14" ht="18" thickBot="1">
      <c r="B171" s="84">
        <v>15</v>
      </c>
      <c r="C171" s="40" t="s">
        <v>180</v>
      </c>
      <c r="D171" s="37" t="s">
        <v>59</v>
      </c>
      <c r="E171" s="115">
        <v>0</v>
      </c>
      <c r="F171" s="115">
        <v>0</v>
      </c>
      <c r="G171" s="115">
        <v>0</v>
      </c>
      <c r="H171" s="56">
        <v>200</v>
      </c>
      <c r="I171" s="52">
        <v>1040</v>
      </c>
      <c r="J171" s="24">
        <v>0.113</v>
      </c>
      <c r="K171" s="121">
        <f>I171-F171</f>
        <v>1040</v>
      </c>
      <c r="L171" s="128">
        <v>100</v>
      </c>
    </row>
    <row r="172" spans="2:14" ht="18" thickBot="1">
      <c r="B172" s="85">
        <v>16</v>
      </c>
      <c r="C172" s="40" t="s">
        <v>181</v>
      </c>
      <c r="D172" s="37" t="s">
        <v>59</v>
      </c>
      <c r="E172" s="114">
        <v>31500</v>
      </c>
      <c r="F172" s="114">
        <v>1985</v>
      </c>
      <c r="G172" s="114">
        <v>0.11</v>
      </c>
      <c r="H172" s="55">
        <v>11196</v>
      </c>
      <c r="I172" s="63">
        <v>728</v>
      </c>
      <c r="J172" s="125">
        <v>0.22600000000000001</v>
      </c>
      <c r="K172" s="121">
        <f t="shared" si="25"/>
        <v>-1257</v>
      </c>
      <c r="L172" s="128">
        <f t="shared" si="26"/>
        <v>-63.324937027707804</v>
      </c>
    </row>
    <row r="173" spans="2:14" ht="18" thickBot="1">
      <c r="B173" s="84">
        <v>17</v>
      </c>
      <c r="C173" s="40" t="s">
        <v>182</v>
      </c>
      <c r="D173" s="86" t="s">
        <v>129</v>
      </c>
      <c r="E173" s="87">
        <v>0</v>
      </c>
      <c r="F173" s="126">
        <v>0</v>
      </c>
      <c r="G173" s="87">
        <v>0</v>
      </c>
      <c r="H173" s="88">
        <v>27.67</v>
      </c>
      <c r="I173" s="89">
        <v>181</v>
      </c>
      <c r="J173" s="127">
        <v>0.113</v>
      </c>
      <c r="K173" s="130">
        <f t="shared" si="25"/>
        <v>181</v>
      </c>
      <c r="L173" s="131">
        <v>100</v>
      </c>
    </row>
    <row r="174" spans="2:14" ht="18" thickBot="1">
      <c r="B174" s="49"/>
      <c r="D174" s="50"/>
      <c r="K174" s="51"/>
      <c r="L174" s="34"/>
    </row>
    <row r="175" spans="2:14" ht="21">
      <c r="B175" s="170" t="s">
        <v>84</v>
      </c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2"/>
    </row>
    <row r="176" spans="2:14">
      <c r="B176" s="168" t="s">
        <v>2</v>
      </c>
      <c r="C176" s="153" t="s">
        <v>192</v>
      </c>
      <c r="D176" s="153"/>
      <c r="E176" s="153"/>
      <c r="F176" s="153"/>
      <c r="G176" s="153"/>
      <c r="H176" s="153" t="s">
        <v>187</v>
      </c>
      <c r="I176" s="153"/>
      <c r="J176" s="153"/>
      <c r="K176" s="153"/>
      <c r="L176" s="153"/>
      <c r="M176" s="153" t="s">
        <v>85</v>
      </c>
      <c r="N176" s="178" t="s">
        <v>86</v>
      </c>
    </row>
    <row r="177" spans="2:14" ht="40.5">
      <c r="B177" s="168"/>
      <c r="C177" s="25" t="s">
        <v>87</v>
      </c>
      <c r="D177" s="25" t="s">
        <v>88</v>
      </c>
      <c r="E177" s="25" t="s">
        <v>89</v>
      </c>
      <c r="F177" s="25" t="s">
        <v>90</v>
      </c>
      <c r="G177" s="25" t="s">
        <v>91</v>
      </c>
      <c r="H177" s="25" t="s">
        <v>87</v>
      </c>
      <c r="I177" s="25" t="s">
        <v>88</v>
      </c>
      <c r="J177" s="25" t="s">
        <v>89</v>
      </c>
      <c r="K177" s="25" t="s">
        <v>90</v>
      </c>
      <c r="L177" s="25" t="s">
        <v>92</v>
      </c>
      <c r="M177" s="153"/>
      <c r="N177" s="178"/>
    </row>
    <row r="178" spans="2:14">
      <c r="B178" s="80" t="s">
        <v>10</v>
      </c>
      <c r="C178" s="42">
        <v>5326097.2816594988</v>
      </c>
      <c r="D178" s="42">
        <v>134462.94644</v>
      </c>
      <c r="E178" s="42">
        <v>5460560.2280994989</v>
      </c>
      <c r="F178" s="43">
        <v>39.610148540334919</v>
      </c>
      <c r="G178" s="43">
        <v>-97.475394471238346</v>
      </c>
      <c r="H178" s="42">
        <v>5582383</v>
      </c>
      <c r="I178" s="42">
        <v>212677</v>
      </c>
      <c r="J178" s="42">
        <v>5795060</v>
      </c>
      <c r="K178" s="43">
        <v>26.248174461742455</v>
      </c>
      <c r="L178" s="43">
        <v>-96.190211241328299</v>
      </c>
      <c r="M178" s="43">
        <v>4.8118857915536983</v>
      </c>
      <c r="N178" s="81">
        <v>58.167737381019421</v>
      </c>
    </row>
    <row r="179" spans="2:14">
      <c r="B179" s="116" t="s">
        <v>11</v>
      </c>
      <c r="C179" s="117">
        <v>5866061</v>
      </c>
      <c r="D179" s="117">
        <v>163006</v>
      </c>
      <c r="E179" s="117">
        <v>6029067</v>
      </c>
      <c r="F179" s="118">
        <v>35.986779627743765</v>
      </c>
      <c r="G179" s="118">
        <v>-97.2212017570223</v>
      </c>
      <c r="H179" s="117">
        <v>5180011</v>
      </c>
      <c r="I179" s="117">
        <v>165188</v>
      </c>
      <c r="J179" s="117">
        <v>5345199</v>
      </c>
      <c r="K179" s="118">
        <v>31.358276630263699</v>
      </c>
      <c r="L179" s="118">
        <v>-96.811049242945629</v>
      </c>
      <c r="M179" s="118">
        <v>-11.695241491692638</v>
      </c>
      <c r="N179" s="119">
        <v>1.3386010330908065</v>
      </c>
    </row>
    <row r="180" spans="2:14">
      <c r="B180" s="116" t="s">
        <v>177</v>
      </c>
      <c r="C180" s="43">
        <v>6297429</v>
      </c>
      <c r="D180" s="42">
        <v>144327</v>
      </c>
      <c r="E180" s="42">
        <v>6441756</v>
      </c>
      <c r="F180" s="43">
        <v>43.633062420752871</v>
      </c>
      <c r="G180" s="43">
        <v>-97.708159949083978</v>
      </c>
      <c r="H180" s="42">
        <v>5158630</v>
      </c>
      <c r="I180" s="42">
        <v>161346</v>
      </c>
      <c r="J180" s="42">
        <v>5319976</v>
      </c>
      <c r="K180" s="43">
        <v>31.972469103665414</v>
      </c>
      <c r="L180" s="43">
        <v>-96.872309120832469</v>
      </c>
      <c r="M180" s="43">
        <v>-18.083554415619453</v>
      </c>
      <c r="N180" s="43">
        <v>11.791972396017378</v>
      </c>
    </row>
    <row r="181" spans="2:14">
      <c r="B181" s="116" t="s">
        <v>13</v>
      </c>
      <c r="C181" s="118">
        <v>4113868</v>
      </c>
      <c r="D181" s="117">
        <v>86902</v>
      </c>
      <c r="E181" s="117">
        <v>4200770</v>
      </c>
      <c r="F181" s="118">
        <v>47.339163655612069</v>
      </c>
      <c r="G181" s="118">
        <v>-97.887584142223332</v>
      </c>
      <c r="H181" s="117">
        <v>6049006</v>
      </c>
      <c r="I181" s="117">
        <v>123556</v>
      </c>
      <c r="J181" s="117">
        <v>6172562</v>
      </c>
      <c r="K181" s="118">
        <v>48.957606267603353</v>
      </c>
      <c r="L181" s="118">
        <v>-97.957416474706747</v>
      </c>
      <c r="M181" s="118">
        <v>47.039379970383102</v>
      </c>
      <c r="N181" s="118">
        <v>42.178545948309591</v>
      </c>
    </row>
    <row r="182" spans="2:14">
      <c r="B182" s="139" t="s">
        <v>21</v>
      </c>
      <c r="C182" s="41">
        <v>21603455.281659499</v>
      </c>
      <c r="D182" s="41">
        <v>528697.94643999997</v>
      </c>
      <c r="E182" s="41">
        <v>22132153.228099499</v>
      </c>
      <c r="F182" s="41">
        <v>40.861621322963089</v>
      </c>
      <c r="G182" s="41">
        <v>-97.552715806119934</v>
      </c>
      <c r="H182" s="41">
        <v>21970030</v>
      </c>
      <c r="I182" s="41">
        <v>662767</v>
      </c>
      <c r="J182" s="41">
        <v>22632797</v>
      </c>
      <c r="K182" s="41">
        <v>33.148949781748335</v>
      </c>
      <c r="L182" s="41">
        <v>-96.983313177087155</v>
      </c>
      <c r="M182" s="41">
        <v>1.6968337405345941</v>
      </c>
      <c r="N182" s="41">
        <v>25.35834581215175</v>
      </c>
    </row>
    <row r="183" spans="2:14">
      <c r="B183" s="138"/>
      <c r="C183"/>
      <c r="D183"/>
      <c r="E183"/>
      <c r="F183"/>
      <c r="G183"/>
      <c r="H183"/>
      <c r="I183"/>
      <c r="J183"/>
      <c r="K183"/>
      <c r="L183"/>
      <c r="M183"/>
      <c r="N183"/>
    </row>
    <row r="184" spans="2:14">
      <c r="B184" s="138"/>
      <c r="C184"/>
      <c r="D184"/>
      <c r="E184"/>
      <c r="F184"/>
      <c r="G184"/>
      <c r="H184"/>
      <c r="I184"/>
      <c r="J184"/>
      <c r="K184"/>
      <c r="L184"/>
      <c r="M184"/>
      <c r="N184"/>
    </row>
    <row r="185" spans="2:14" ht="18" thickBot="1">
      <c r="B185" s="138"/>
      <c r="C185"/>
      <c r="D185"/>
      <c r="E185"/>
      <c r="F185"/>
      <c r="G185"/>
      <c r="H185"/>
      <c r="I185"/>
      <c r="J185"/>
      <c r="K185"/>
      <c r="L185"/>
      <c r="M185"/>
      <c r="N185"/>
    </row>
    <row r="186" spans="2:14" ht="40.5">
      <c r="B186" s="73" t="s">
        <v>93</v>
      </c>
      <c r="C186" s="74" t="s">
        <v>94</v>
      </c>
      <c r="D186" s="74" t="s">
        <v>95</v>
      </c>
      <c r="E186" s="75" t="s">
        <v>96</v>
      </c>
      <c r="F186"/>
      <c r="G186"/>
      <c r="H186"/>
      <c r="I186"/>
      <c r="J186"/>
      <c r="K186"/>
      <c r="L186"/>
      <c r="M186"/>
      <c r="N186"/>
    </row>
    <row r="187" spans="2:14" ht="27.75">
      <c r="B187" s="66" t="s">
        <v>97</v>
      </c>
      <c r="C187" s="54">
        <v>21603455.281659499</v>
      </c>
      <c r="D187" s="54">
        <v>528697.94643999997</v>
      </c>
      <c r="E187" s="76">
        <v>22132153.228099499</v>
      </c>
      <c r="F187"/>
      <c r="G187"/>
      <c r="H187"/>
      <c r="I187"/>
      <c r="J187"/>
      <c r="K187"/>
      <c r="L187"/>
      <c r="M187"/>
      <c r="N187"/>
    </row>
    <row r="188" spans="2:14" ht="27.75">
      <c r="B188" s="68" t="s">
        <v>155</v>
      </c>
      <c r="C188" s="54">
        <v>21970030</v>
      </c>
      <c r="D188" s="54">
        <v>662767</v>
      </c>
      <c r="E188" s="76">
        <v>22632797</v>
      </c>
      <c r="F188"/>
      <c r="G188"/>
      <c r="H188"/>
      <c r="I188"/>
      <c r="J188"/>
      <c r="K188"/>
      <c r="L188"/>
      <c r="M188"/>
      <c r="N188"/>
    </row>
    <row r="189" spans="2:14">
      <c r="B189" s="66" t="s">
        <v>98</v>
      </c>
      <c r="C189" s="54">
        <v>366574.71834050119</v>
      </c>
      <c r="D189" s="54">
        <v>134069.05356000003</v>
      </c>
      <c r="E189" s="76">
        <v>500643.7719005011</v>
      </c>
      <c r="F189"/>
      <c r="G189"/>
      <c r="H189"/>
      <c r="I189"/>
      <c r="J189"/>
      <c r="K189"/>
      <c r="L189"/>
      <c r="M189"/>
      <c r="N189"/>
    </row>
    <row r="190" spans="2:14" ht="28.5" thickBot="1">
      <c r="B190" s="77" t="s">
        <v>99</v>
      </c>
      <c r="C190" s="78">
        <v>1.6968337405345941</v>
      </c>
      <c r="D190" s="78">
        <v>25.35834581215175</v>
      </c>
      <c r="E190" s="79">
        <v>2.2620653613805279</v>
      </c>
      <c r="F190"/>
      <c r="G190"/>
      <c r="H190"/>
      <c r="I190"/>
      <c r="J190"/>
      <c r="K190"/>
      <c r="L190"/>
      <c r="M190"/>
      <c r="N190"/>
    </row>
    <row r="192" spans="2:14" ht="18" thickBot="1"/>
    <row r="193" spans="2:9" ht="24" customHeight="1">
      <c r="B193" s="175" t="s">
        <v>191</v>
      </c>
      <c r="C193" s="176"/>
      <c r="D193" s="176"/>
      <c r="E193" s="176"/>
      <c r="F193" s="176"/>
      <c r="G193" s="176"/>
      <c r="H193" s="176"/>
      <c r="I193" s="177"/>
    </row>
    <row r="194" spans="2:9" ht="40.5">
      <c r="B194" s="64" t="s">
        <v>45</v>
      </c>
      <c r="C194" s="45" t="s">
        <v>133</v>
      </c>
      <c r="D194" s="45" t="s">
        <v>134</v>
      </c>
      <c r="E194" s="45" t="s">
        <v>135</v>
      </c>
      <c r="F194" s="45" t="s">
        <v>136</v>
      </c>
      <c r="G194" s="45" t="s">
        <v>137</v>
      </c>
      <c r="H194" s="45" t="s">
        <v>89</v>
      </c>
      <c r="I194" s="65" t="s">
        <v>138</v>
      </c>
    </row>
    <row r="195" spans="2:9">
      <c r="B195" s="66">
        <v>1</v>
      </c>
      <c r="C195" s="26" t="s">
        <v>163</v>
      </c>
      <c r="D195" s="63">
        <v>9818.8725699999995</v>
      </c>
      <c r="E195" s="46">
        <v>4.4692122348321164E-2</v>
      </c>
      <c r="F195" s="63">
        <v>0</v>
      </c>
      <c r="G195" s="46">
        <v>0</v>
      </c>
      <c r="H195" s="63">
        <v>9818.8725699999995</v>
      </c>
      <c r="I195" s="67">
        <v>4.3385857344172107E-2</v>
      </c>
    </row>
    <row r="196" spans="2:9">
      <c r="B196" s="68">
        <v>2</v>
      </c>
      <c r="C196" s="21" t="s">
        <v>139</v>
      </c>
      <c r="D196" s="52">
        <v>257835.86462000001</v>
      </c>
      <c r="E196" s="47">
        <v>1.173579952813484</v>
      </c>
      <c r="F196" s="52">
        <v>0</v>
      </c>
      <c r="G196" s="47">
        <v>0</v>
      </c>
      <c r="H196" s="52">
        <v>257835.86462000001</v>
      </c>
      <c r="I196" s="69">
        <v>1.1392784620500065</v>
      </c>
    </row>
    <row r="197" spans="2:9">
      <c r="B197" s="66">
        <v>3</v>
      </c>
      <c r="C197" s="26" t="s">
        <v>140</v>
      </c>
      <c r="D197" s="63">
        <v>22871.760420000002</v>
      </c>
      <c r="E197" s="46">
        <v>0.10410436714855234</v>
      </c>
      <c r="F197" s="63">
        <v>0</v>
      </c>
      <c r="G197" s="46">
        <v>0</v>
      </c>
      <c r="H197" s="63">
        <v>22871.760420000002</v>
      </c>
      <c r="I197" s="67">
        <v>0.10106159619833037</v>
      </c>
    </row>
    <row r="198" spans="2:9">
      <c r="B198" s="68">
        <v>4</v>
      </c>
      <c r="C198" s="21" t="s">
        <v>141</v>
      </c>
      <c r="D198" s="52">
        <v>21204675.733089469</v>
      </c>
      <c r="E198" s="47">
        <v>96.516372471845955</v>
      </c>
      <c r="F198" s="52">
        <v>660068.06400000001</v>
      </c>
      <c r="G198" s="47">
        <v>99.787230209729131</v>
      </c>
      <c r="H198" s="52">
        <v>21864743.797089469</v>
      </c>
      <c r="I198" s="69">
        <v>96.611973369096887</v>
      </c>
    </row>
    <row r="199" spans="2:9">
      <c r="B199" s="66">
        <v>5</v>
      </c>
      <c r="C199" s="26" t="s">
        <v>142</v>
      </c>
      <c r="D199" s="63">
        <v>90155.647960000002</v>
      </c>
      <c r="E199" s="46">
        <v>0.41035742345116222</v>
      </c>
      <c r="F199" s="63">
        <v>0</v>
      </c>
      <c r="G199" s="46">
        <v>0</v>
      </c>
      <c r="H199" s="63">
        <v>90155.647960000002</v>
      </c>
      <c r="I199" s="67">
        <v>0.39836346314493021</v>
      </c>
    </row>
    <row r="200" spans="2:9" ht="27.75">
      <c r="B200" s="68">
        <v>6</v>
      </c>
      <c r="C200" s="21" t="s">
        <v>143</v>
      </c>
      <c r="D200" s="52">
        <v>65011.119179999994</v>
      </c>
      <c r="E200" s="47">
        <v>0.29590819838838672</v>
      </c>
      <c r="F200" s="52">
        <v>0</v>
      </c>
      <c r="G200" s="47">
        <v>0</v>
      </c>
      <c r="H200" s="52">
        <v>65011.119179999994</v>
      </c>
      <c r="I200" s="69">
        <v>0.28725936938485508</v>
      </c>
    </row>
    <row r="201" spans="2:9">
      <c r="B201" s="66">
        <v>7</v>
      </c>
      <c r="C201" s="26" t="s">
        <v>164</v>
      </c>
      <c r="D201" s="63">
        <v>231593.03278000001</v>
      </c>
      <c r="E201" s="46">
        <v>1.0541316309213</v>
      </c>
      <c r="F201" s="63">
        <v>0</v>
      </c>
      <c r="G201" s="46">
        <v>0</v>
      </c>
      <c r="H201" s="63">
        <v>231593.03278000001</v>
      </c>
      <c r="I201" s="67">
        <v>1.0233213854711689</v>
      </c>
    </row>
    <row r="202" spans="2:9">
      <c r="B202" s="68">
        <v>8</v>
      </c>
      <c r="C202" s="26" t="s">
        <v>144</v>
      </c>
      <c r="D202" s="63">
        <v>16.313089999999999</v>
      </c>
      <c r="E202" s="46">
        <v>7.4251560855033536E-5</v>
      </c>
      <c r="F202" s="63">
        <v>0</v>
      </c>
      <c r="G202" s="46">
        <v>0</v>
      </c>
      <c r="H202" s="63">
        <v>16.313089999999999</v>
      </c>
      <c r="I202" s="67">
        <v>7.2081330166671133E-5</v>
      </c>
    </row>
    <row r="203" spans="2:9">
      <c r="B203" s="66">
        <v>9</v>
      </c>
      <c r="C203" s="26" t="s">
        <v>145</v>
      </c>
      <c r="D203" s="63">
        <v>19588.163079999998</v>
      </c>
      <c r="E203" s="46">
        <v>8.9158564255634037E-2</v>
      </c>
      <c r="F203" s="63">
        <v>0</v>
      </c>
      <c r="G203" s="46">
        <v>0</v>
      </c>
      <c r="H203" s="63">
        <v>19588.163079999998</v>
      </c>
      <c r="I203" s="67">
        <v>8.6552630453707882E-2</v>
      </c>
    </row>
    <row r="204" spans="2:9">
      <c r="B204" s="68">
        <v>10</v>
      </c>
      <c r="C204" s="21" t="s">
        <v>146</v>
      </c>
      <c r="D204" s="52">
        <v>18579.409950000005</v>
      </c>
      <c r="E204" s="47">
        <v>8.4567067830376777E-2</v>
      </c>
      <c r="F204" s="52">
        <v>0</v>
      </c>
      <c r="G204" s="47">
        <v>0</v>
      </c>
      <c r="H204" s="52">
        <v>18579.409950000005</v>
      </c>
      <c r="I204" s="69">
        <v>8.2095334661176092E-2</v>
      </c>
    </row>
    <row r="205" spans="2:9">
      <c r="B205" s="66">
        <v>11</v>
      </c>
      <c r="C205" s="26" t="s">
        <v>147</v>
      </c>
      <c r="D205" s="63">
        <v>12344.96334</v>
      </c>
      <c r="E205" s="46">
        <v>5.619001652618652E-2</v>
      </c>
      <c r="F205" s="63">
        <v>0</v>
      </c>
      <c r="G205" s="46">
        <v>0</v>
      </c>
      <c r="H205" s="63">
        <v>12344.96334</v>
      </c>
      <c r="I205" s="67">
        <v>5.4547690131421522E-2</v>
      </c>
    </row>
    <row r="206" spans="2:9">
      <c r="B206" s="68">
        <v>12</v>
      </c>
      <c r="C206" s="21" t="s">
        <v>151</v>
      </c>
      <c r="D206" s="52">
        <v>5568.78575</v>
      </c>
      <c r="E206" s="47">
        <v>2.534719259225374E-2</v>
      </c>
      <c r="F206" s="52">
        <v>1407.42</v>
      </c>
      <c r="G206" s="47">
        <v>0.21276979027086665</v>
      </c>
      <c r="H206" s="52">
        <v>6976.2057500000001</v>
      </c>
      <c r="I206" s="69">
        <v>3.0825195593010248E-2</v>
      </c>
    </row>
    <row r="207" spans="2:9">
      <c r="B207" s="56">
        <v>13</v>
      </c>
      <c r="C207" s="21" t="s">
        <v>190</v>
      </c>
      <c r="D207" s="140">
        <v>31970.071120000001</v>
      </c>
      <c r="E207" s="141">
        <v>0.14551674031752598</v>
      </c>
      <c r="F207" s="140">
        <v>0</v>
      </c>
      <c r="G207" s="141">
        <v>0</v>
      </c>
      <c r="H207" s="140">
        <v>31970.071120000001</v>
      </c>
      <c r="I207" s="142">
        <v>0.14126356514018359</v>
      </c>
    </row>
    <row r="208" spans="2:9" ht="18" thickBot="1">
      <c r="B208" s="173" t="s">
        <v>148</v>
      </c>
      <c r="C208" s="174"/>
      <c r="D208" s="70">
        <v>21970029.73694947</v>
      </c>
      <c r="E208" s="71">
        <v>100.00000000000001</v>
      </c>
      <c r="F208" s="70">
        <v>661475.48400000005</v>
      </c>
      <c r="G208" s="71">
        <v>100</v>
      </c>
      <c r="H208" s="70">
        <v>22631505.220949467</v>
      </c>
      <c r="I208" s="72">
        <v>100</v>
      </c>
    </row>
  </sheetData>
  <mergeCells count="42">
    <mergeCell ref="B208:C208"/>
    <mergeCell ref="B193:I193"/>
    <mergeCell ref="B175:N175"/>
    <mergeCell ref="B176:B177"/>
    <mergeCell ref="C176:G176"/>
    <mergeCell ref="H176:L176"/>
    <mergeCell ref="M176:M177"/>
    <mergeCell ref="N176:N177"/>
    <mergeCell ref="B154:L154"/>
    <mergeCell ref="B155:B156"/>
    <mergeCell ref="C155:C156"/>
    <mergeCell ref="D155:D156"/>
    <mergeCell ref="E155:G155"/>
    <mergeCell ref="H155:J155"/>
    <mergeCell ref="K155:L15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44:P44"/>
    <mergeCell ref="B45:B46"/>
    <mergeCell ref="C45:C46"/>
    <mergeCell ref="D45:D46"/>
    <mergeCell ref="E45:G45"/>
    <mergeCell ref="H45:J45"/>
    <mergeCell ref="K45:M45"/>
    <mergeCell ref="N45:P45"/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2025-05-13T16:51:04Z</dcterms:modified>
</cp:coreProperties>
</file>