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120" windowHeight="7560"/>
  </bookViews>
  <sheets>
    <sheet name="web" sheetId="1" r:id="rId1"/>
  </sheets>
  <externalReferences>
    <externalReference r:id="rId2"/>
  </externalReferences>
  <definedNames>
    <definedName name="Date">[1]Input!$F$2:$F$367</definedName>
    <definedName name="_xlnm.Print_Area" localSheetId="0">web!$B$2:$M$17</definedName>
  </definedNames>
  <calcPr calcId="124519"/>
</workbook>
</file>

<file path=xl/calcChain.xml><?xml version="1.0" encoding="utf-8"?>
<calcChain xmlns="http://schemas.openxmlformats.org/spreadsheetml/2006/main">
  <c r="K195" i="1"/>
  <c r="L195" s="1"/>
  <c r="K193"/>
  <c r="K190"/>
  <c r="L190" s="1"/>
  <c r="K188"/>
  <c r="L188" s="1"/>
  <c r="K187"/>
  <c r="K186"/>
  <c r="L186" s="1"/>
  <c r="K185"/>
  <c r="L185" s="1"/>
  <c r="K184"/>
  <c r="K182"/>
  <c r="L182" s="1"/>
  <c r="K180"/>
  <c r="L180" s="1"/>
  <c r="K181"/>
  <c r="L181" s="1"/>
  <c r="H34" l="1"/>
  <c r="G34"/>
  <c r="E34"/>
  <c r="D34"/>
  <c r="K33"/>
  <c r="M33" s="1"/>
  <c r="J33"/>
  <c r="L33" s="1"/>
  <c r="I33"/>
  <c r="F33"/>
  <c r="K68" l="1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7"/>
  <c r="L117"/>
  <c r="G43" l="1"/>
  <c r="F32"/>
  <c r="K32"/>
  <c r="M32" s="1"/>
  <c r="J32"/>
  <c r="L32" s="1"/>
  <c r="I32"/>
  <c r="I34" l="1"/>
  <c r="F34"/>
  <c r="K31"/>
  <c r="M31" s="1"/>
  <c r="J31"/>
  <c r="L31" s="1"/>
  <c r="I31"/>
  <c r="F31"/>
  <c r="K30"/>
  <c r="M30" s="1"/>
  <c r="J30"/>
  <c r="L30" s="1"/>
  <c r="I30"/>
  <c r="F30"/>
  <c r="K29"/>
  <c r="M29" s="1"/>
  <c r="J29"/>
  <c r="L29" s="1"/>
  <c r="I29"/>
  <c r="F29"/>
  <c r="K28"/>
  <c r="M28" s="1"/>
  <c r="J28"/>
  <c r="L28" s="1"/>
  <c r="I28"/>
  <c r="F28"/>
  <c r="K27"/>
  <c r="M27" s="1"/>
  <c r="J27"/>
  <c r="L27" s="1"/>
  <c r="I27"/>
  <c r="F27"/>
  <c r="K26"/>
  <c r="M26" s="1"/>
  <c r="J26"/>
  <c r="L26" s="1"/>
  <c r="I26"/>
  <c r="F26"/>
  <c r="K25"/>
  <c r="K34" s="1"/>
  <c r="J25"/>
  <c r="I25"/>
  <c r="F25"/>
  <c r="J34" l="1"/>
  <c r="L34" s="1"/>
  <c r="M25"/>
  <c r="L25"/>
  <c r="M34"/>
  <c r="K183" l="1"/>
  <c r="L183" s="1"/>
  <c r="K189"/>
  <c r="L189" s="1"/>
  <c r="K191"/>
  <c r="L191" s="1"/>
  <c r="K192"/>
  <c r="K194"/>
  <c r="K196"/>
  <c r="K197"/>
  <c r="G49" l="1"/>
  <c r="G50"/>
  <c r="G51"/>
  <c r="G54"/>
  <c r="E17" l="1"/>
  <c r="N68" l="1"/>
  <c r="I60" l="1"/>
  <c r="K125" l="1"/>
  <c r="N125" s="1"/>
  <c r="L125"/>
  <c r="O125" s="1"/>
  <c r="M125"/>
  <c r="P125" s="1"/>
  <c r="K126"/>
  <c r="N126" s="1"/>
  <c r="L126"/>
  <c r="O126" s="1"/>
  <c r="M126"/>
  <c r="P126" s="1"/>
  <c r="K127"/>
  <c r="N127" s="1"/>
  <c r="L127"/>
  <c r="O127" s="1"/>
  <c r="M127"/>
  <c r="P127" s="1"/>
  <c r="K128"/>
  <c r="N128" s="1"/>
  <c r="L128"/>
  <c r="O128" s="1"/>
  <c r="M128"/>
  <c r="P128" s="1"/>
  <c r="K129"/>
  <c r="N129" s="1"/>
  <c r="L129"/>
  <c r="O129" s="1"/>
  <c r="M129"/>
  <c r="P129" s="1"/>
  <c r="K130"/>
  <c r="N130" s="1"/>
  <c r="L130"/>
  <c r="O130" s="1"/>
  <c r="M130"/>
  <c r="P130" s="1"/>
  <c r="K131"/>
  <c r="N131" s="1"/>
  <c r="L131"/>
  <c r="O131" s="1"/>
  <c r="M131"/>
  <c r="P131" s="1"/>
  <c r="K132"/>
  <c r="N132" s="1"/>
  <c r="L132"/>
  <c r="O132" s="1"/>
  <c r="M132"/>
  <c r="P132" s="1"/>
  <c r="K133"/>
  <c r="N133" s="1"/>
  <c r="L133"/>
  <c r="O133" s="1"/>
  <c r="M133"/>
  <c r="P133" s="1"/>
  <c r="K134"/>
  <c r="N134" s="1"/>
  <c r="L134"/>
  <c r="O134" s="1"/>
  <c r="M134"/>
  <c r="P134" s="1"/>
  <c r="K135"/>
  <c r="N135" s="1"/>
  <c r="L135"/>
  <c r="O135" s="1"/>
  <c r="M135"/>
  <c r="P135" s="1"/>
  <c r="K136"/>
  <c r="N136" s="1"/>
  <c r="L136"/>
  <c r="O136" s="1"/>
  <c r="M136"/>
  <c r="P136" s="1"/>
  <c r="K137"/>
  <c r="N137" s="1"/>
  <c r="L137"/>
  <c r="O137" s="1"/>
  <c r="M137"/>
  <c r="P137" s="1"/>
  <c r="K138"/>
  <c r="N138" s="1"/>
  <c r="L138"/>
  <c r="O138" s="1"/>
  <c r="M138"/>
  <c r="P138" s="1"/>
  <c r="K139"/>
  <c r="N139" s="1"/>
  <c r="L139"/>
  <c r="O139" s="1"/>
  <c r="M139"/>
  <c r="P139" s="1"/>
  <c r="K140"/>
  <c r="N140" s="1"/>
  <c r="L140"/>
  <c r="O140" s="1"/>
  <c r="M140"/>
  <c r="P140" s="1"/>
  <c r="K141"/>
  <c r="N141" s="1"/>
  <c r="L141"/>
  <c r="O141" s="1"/>
  <c r="M141"/>
  <c r="P141" s="1"/>
  <c r="K142"/>
  <c r="N142" s="1"/>
  <c r="L142"/>
  <c r="O142" s="1"/>
  <c r="M142"/>
  <c r="P142" s="1"/>
  <c r="K143"/>
  <c r="N143" s="1"/>
  <c r="L143"/>
  <c r="O143" s="1"/>
  <c r="M143"/>
  <c r="P143" s="1"/>
  <c r="K144"/>
  <c r="N144" s="1"/>
  <c r="L144"/>
  <c r="O144" s="1"/>
  <c r="M144"/>
  <c r="P144" s="1"/>
  <c r="K145"/>
  <c r="N145" s="1"/>
  <c r="L145"/>
  <c r="O145" s="1"/>
  <c r="M145"/>
  <c r="P145" s="1"/>
  <c r="K146"/>
  <c r="N146" s="1"/>
  <c r="L146"/>
  <c r="O146" s="1"/>
  <c r="M146"/>
  <c r="P146" s="1"/>
  <c r="K147"/>
  <c r="N147" s="1"/>
  <c r="L147"/>
  <c r="O147" s="1"/>
  <c r="M147"/>
  <c r="P147" s="1"/>
  <c r="K148"/>
  <c r="N148" s="1"/>
  <c r="L148"/>
  <c r="O148" s="1"/>
  <c r="M148"/>
  <c r="P148" s="1"/>
  <c r="K149"/>
  <c r="N149" s="1"/>
  <c r="L149"/>
  <c r="O149" s="1"/>
  <c r="M149"/>
  <c r="P149" s="1"/>
  <c r="K150"/>
  <c r="N150" s="1"/>
  <c r="L150"/>
  <c r="O150" s="1"/>
  <c r="M150"/>
  <c r="P150" s="1"/>
  <c r="K151"/>
  <c r="N151" s="1"/>
  <c r="L151"/>
  <c r="O151" s="1"/>
  <c r="M151"/>
  <c r="P151" s="1"/>
  <c r="K152"/>
  <c r="N152" s="1"/>
  <c r="L152"/>
  <c r="O152" s="1"/>
  <c r="M152"/>
  <c r="P152" s="1"/>
  <c r="K153"/>
  <c r="N153" s="1"/>
  <c r="L153"/>
  <c r="O153" s="1"/>
  <c r="M153"/>
  <c r="P153" s="1"/>
  <c r="K154"/>
  <c r="N154" s="1"/>
  <c r="L154"/>
  <c r="O154" s="1"/>
  <c r="M154"/>
  <c r="P154" s="1"/>
  <c r="K155"/>
  <c r="N155" s="1"/>
  <c r="L155"/>
  <c r="O155" s="1"/>
  <c r="M155"/>
  <c r="P155" s="1"/>
  <c r="K156"/>
  <c r="N156" s="1"/>
  <c r="L156"/>
  <c r="O156" s="1"/>
  <c r="M156"/>
  <c r="P156" s="1"/>
  <c r="K157"/>
  <c r="N157" s="1"/>
  <c r="L157"/>
  <c r="O157" s="1"/>
  <c r="M157"/>
  <c r="P157" s="1"/>
  <c r="K158"/>
  <c r="N158" s="1"/>
  <c r="L158"/>
  <c r="O158" s="1"/>
  <c r="M158"/>
  <c r="P158" s="1"/>
  <c r="K159"/>
  <c r="N159" s="1"/>
  <c r="L159"/>
  <c r="O159" s="1"/>
  <c r="M159"/>
  <c r="P159" s="1"/>
  <c r="K160"/>
  <c r="N160" s="1"/>
  <c r="L160"/>
  <c r="O160" s="1"/>
  <c r="M160"/>
  <c r="P160" s="1"/>
  <c r="K161"/>
  <c r="N161" s="1"/>
  <c r="L161"/>
  <c r="O161" s="1"/>
  <c r="M161"/>
  <c r="P161" s="1"/>
  <c r="K162"/>
  <c r="N162" s="1"/>
  <c r="L162"/>
  <c r="O162" s="1"/>
  <c r="M162"/>
  <c r="P162" s="1"/>
  <c r="K163"/>
  <c r="N163" s="1"/>
  <c r="L163"/>
  <c r="O163" s="1"/>
  <c r="M163"/>
  <c r="P163" s="1"/>
  <c r="K164"/>
  <c r="N164" s="1"/>
  <c r="L164"/>
  <c r="O164" s="1"/>
  <c r="M164"/>
  <c r="P164" s="1"/>
  <c r="K165"/>
  <c r="N165" s="1"/>
  <c r="L165"/>
  <c r="O165" s="1"/>
  <c r="M165"/>
  <c r="P165" s="1"/>
  <c r="K166"/>
  <c r="N166" s="1"/>
  <c r="L166"/>
  <c r="O166" s="1"/>
  <c r="M166"/>
  <c r="P166" s="1"/>
  <c r="K167"/>
  <c r="N167" s="1"/>
  <c r="L167"/>
  <c r="O167" s="1"/>
  <c r="M167"/>
  <c r="P167" s="1"/>
  <c r="K168"/>
  <c r="N168" s="1"/>
  <c r="L168"/>
  <c r="O168" s="1"/>
  <c r="M168"/>
  <c r="P168" s="1"/>
  <c r="K169"/>
  <c r="N169" s="1"/>
  <c r="L169"/>
  <c r="O169" s="1"/>
  <c r="M169"/>
  <c r="P169" s="1"/>
  <c r="K170"/>
  <c r="N170" s="1"/>
  <c r="L170"/>
  <c r="O170" s="1"/>
  <c r="M170"/>
  <c r="P170" s="1"/>
  <c r="K171"/>
  <c r="N171" s="1"/>
  <c r="L171"/>
  <c r="O171" s="1"/>
  <c r="M171"/>
  <c r="P171" s="1"/>
  <c r="K172"/>
  <c r="N172" s="1"/>
  <c r="L172"/>
  <c r="O172" s="1"/>
  <c r="M172"/>
  <c r="P172" s="1"/>
  <c r="N70"/>
  <c r="O70"/>
  <c r="M70"/>
  <c r="P70" s="1"/>
  <c r="N71"/>
  <c r="O71"/>
  <c r="M71"/>
  <c r="P71" s="1"/>
  <c r="N72"/>
  <c r="O72"/>
  <c r="M72"/>
  <c r="P72" s="1"/>
  <c r="N73"/>
  <c r="O73"/>
  <c r="M73"/>
  <c r="P73" s="1"/>
  <c r="N74"/>
  <c r="O74"/>
  <c r="M74"/>
  <c r="P74" s="1"/>
  <c r="N75"/>
  <c r="O75"/>
  <c r="M75"/>
  <c r="P75" s="1"/>
  <c r="M76"/>
  <c r="N77"/>
  <c r="O77"/>
  <c r="M77"/>
  <c r="P77" s="1"/>
  <c r="N78"/>
  <c r="O78"/>
  <c r="M78"/>
  <c r="P78" s="1"/>
  <c r="M79"/>
  <c r="N80"/>
  <c r="O80"/>
  <c r="M80"/>
  <c r="P80" s="1"/>
  <c r="N81"/>
  <c r="O81"/>
  <c r="M81"/>
  <c r="P81" s="1"/>
  <c r="N82"/>
  <c r="O82"/>
  <c r="M82"/>
  <c r="P82" s="1"/>
  <c r="N83"/>
  <c r="O83"/>
  <c r="M83"/>
  <c r="P83" s="1"/>
  <c r="N84"/>
  <c r="O84"/>
  <c r="M84"/>
  <c r="P84" s="1"/>
  <c r="N85"/>
  <c r="O85"/>
  <c r="M85"/>
  <c r="P85" s="1"/>
  <c r="N86"/>
  <c r="O86"/>
  <c r="M86"/>
  <c r="P86" s="1"/>
  <c r="N87"/>
  <c r="O87"/>
  <c r="M87"/>
  <c r="P87" s="1"/>
  <c r="N88"/>
  <c r="O88"/>
  <c r="M88"/>
  <c r="P88" s="1"/>
  <c r="N89"/>
  <c r="O89"/>
  <c r="M89"/>
  <c r="P89" s="1"/>
  <c r="N90"/>
  <c r="O90"/>
  <c r="M90"/>
  <c r="P90" s="1"/>
  <c r="N91"/>
  <c r="O91"/>
  <c r="M91"/>
  <c r="P91" s="1"/>
  <c r="N92"/>
  <c r="O92"/>
  <c r="M92"/>
  <c r="P92" s="1"/>
  <c r="N93"/>
  <c r="O93"/>
  <c r="M93"/>
  <c r="P93" s="1"/>
  <c r="N94"/>
  <c r="O94"/>
  <c r="M94"/>
  <c r="P94" s="1"/>
  <c r="N95"/>
  <c r="O95"/>
  <c r="M95"/>
  <c r="P95" s="1"/>
  <c r="N96"/>
  <c r="O96"/>
  <c r="M96"/>
  <c r="P96" s="1"/>
  <c r="N97"/>
  <c r="O97"/>
  <c r="M97"/>
  <c r="P97" s="1"/>
  <c r="N98"/>
  <c r="O98"/>
  <c r="M98"/>
  <c r="P98" s="1"/>
  <c r="N99"/>
  <c r="O99"/>
  <c r="M99"/>
  <c r="P99" s="1"/>
  <c r="N100"/>
  <c r="O100"/>
  <c r="M100"/>
  <c r="P100" s="1"/>
  <c r="N101"/>
  <c r="O101"/>
  <c r="M101"/>
  <c r="P101" s="1"/>
  <c r="N102"/>
  <c r="O102"/>
  <c r="M102"/>
  <c r="P102" s="1"/>
  <c r="N103"/>
  <c r="O103"/>
  <c r="M103"/>
  <c r="P103" s="1"/>
  <c r="N104"/>
  <c r="O104"/>
  <c r="M104"/>
  <c r="P104" s="1"/>
  <c r="N105"/>
  <c r="O105"/>
  <c r="M105"/>
  <c r="P105" s="1"/>
  <c r="N106"/>
  <c r="O106"/>
  <c r="M106"/>
  <c r="P106" s="1"/>
  <c r="N107"/>
  <c r="O107"/>
  <c r="M107"/>
  <c r="P107" s="1"/>
  <c r="N108"/>
  <c r="O108"/>
  <c r="M108"/>
  <c r="P108" s="1"/>
  <c r="N109"/>
  <c r="O109"/>
  <c r="M109"/>
  <c r="P109" s="1"/>
  <c r="N110"/>
  <c r="O110"/>
  <c r="M110"/>
  <c r="P110" s="1"/>
  <c r="N111"/>
  <c r="O111"/>
  <c r="M111"/>
  <c r="P111" s="1"/>
  <c r="N112"/>
  <c r="O112"/>
  <c r="M112"/>
  <c r="P112" s="1"/>
  <c r="N113"/>
  <c r="O113"/>
  <c r="M113"/>
  <c r="P113" s="1"/>
  <c r="N114"/>
  <c r="O114"/>
  <c r="M114"/>
  <c r="P114" s="1"/>
  <c r="N115"/>
  <c r="O115"/>
  <c r="M115"/>
  <c r="P115" s="1"/>
  <c r="N116"/>
  <c r="O116"/>
  <c r="M116"/>
  <c r="P116" s="1"/>
  <c r="N117"/>
  <c r="O117"/>
  <c r="M117"/>
  <c r="P117" s="1"/>
  <c r="G45"/>
  <c r="J45"/>
  <c r="K45"/>
  <c r="L45"/>
  <c r="M45" s="1"/>
  <c r="G46"/>
  <c r="K46"/>
  <c r="L46"/>
  <c r="G47"/>
  <c r="J47"/>
  <c r="K47"/>
  <c r="L47"/>
  <c r="M47" s="1"/>
  <c r="G48"/>
  <c r="J48"/>
  <c r="K48"/>
  <c r="L48"/>
  <c r="M48" s="1"/>
  <c r="J49"/>
  <c r="K49"/>
  <c r="L49"/>
  <c r="M49" s="1"/>
  <c r="J50"/>
  <c r="K50"/>
  <c r="L50"/>
  <c r="M50" s="1"/>
  <c r="J51"/>
  <c r="K51"/>
  <c r="L51"/>
  <c r="M51" s="1"/>
  <c r="K52"/>
  <c r="L52"/>
  <c r="K53"/>
  <c r="L53"/>
  <c r="M53" s="1"/>
  <c r="J54"/>
  <c r="K54"/>
  <c r="L54"/>
  <c r="M54" s="1"/>
  <c r="K55"/>
  <c r="L55"/>
  <c r="M55" s="1"/>
  <c r="K56"/>
  <c r="L56"/>
  <c r="K57"/>
  <c r="L57"/>
  <c r="K58"/>
  <c r="L58"/>
  <c r="K59"/>
  <c r="L59"/>
  <c r="M124" l="1"/>
  <c r="P124" s="1"/>
  <c r="L124"/>
  <c r="O124" s="1"/>
  <c r="K124"/>
  <c r="N124" s="1"/>
  <c r="M123"/>
  <c r="P123" s="1"/>
  <c r="L123"/>
  <c r="O123" s="1"/>
  <c r="K123"/>
  <c r="N123" s="1"/>
  <c r="M69"/>
  <c r="P69" s="1"/>
  <c r="O69"/>
  <c r="N69"/>
  <c r="M68"/>
  <c r="P68" s="1"/>
  <c r="O68"/>
  <c r="H60"/>
  <c r="F60"/>
  <c r="E60"/>
  <c r="L44"/>
  <c r="M44" s="1"/>
  <c r="K44"/>
  <c r="J44"/>
  <c r="G44"/>
  <c r="L43"/>
  <c r="M43" s="1"/>
  <c r="K43"/>
  <c r="J43"/>
  <c r="H17"/>
  <c r="G17"/>
  <c r="D17"/>
  <c r="K16"/>
  <c r="M16" s="1"/>
  <c r="J16"/>
  <c r="L16" s="1"/>
  <c r="I16"/>
  <c r="F16"/>
  <c r="K15"/>
  <c r="M15" s="1"/>
  <c r="J15"/>
  <c r="L15" s="1"/>
  <c r="I15"/>
  <c r="F15"/>
  <c r="K14"/>
  <c r="M14" s="1"/>
  <c r="J14"/>
  <c r="L14" s="1"/>
  <c r="I14"/>
  <c r="F14"/>
  <c r="K13"/>
  <c r="M13" s="1"/>
  <c r="J13"/>
  <c r="L13" s="1"/>
  <c r="I13"/>
  <c r="F13"/>
  <c r="K12"/>
  <c r="M12" s="1"/>
  <c r="J12"/>
  <c r="L12" s="1"/>
  <c r="I12"/>
  <c r="F12"/>
  <c r="K11"/>
  <c r="M11" s="1"/>
  <c r="J11"/>
  <c r="L11" s="1"/>
  <c r="I11"/>
  <c r="F11"/>
  <c r="K10"/>
  <c r="M10" s="1"/>
  <c r="J10"/>
  <c r="L10" s="1"/>
  <c r="I10"/>
  <c r="F10"/>
  <c r="K9"/>
  <c r="M9" s="1"/>
  <c r="J9"/>
  <c r="L9" s="1"/>
  <c r="I9"/>
  <c r="F9"/>
  <c r="K8"/>
  <c r="M8" s="1"/>
  <c r="J8"/>
  <c r="L8" s="1"/>
  <c r="I8"/>
  <c r="F8"/>
  <c r="K7"/>
  <c r="M7" s="1"/>
  <c r="J7"/>
  <c r="L7" s="1"/>
  <c r="I7"/>
  <c r="F7"/>
  <c r="K6"/>
  <c r="M6" s="1"/>
  <c r="J6"/>
  <c r="L6" s="1"/>
  <c r="I6"/>
  <c r="F6"/>
  <c r="K5"/>
  <c r="M5" s="1"/>
  <c r="J5"/>
  <c r="L5" s="1"/>
  <c r="I5"/>
  <c r="F5"/>
  <c r="G60" l="1"/>
  <c r="I17"/>
  <c r="F17"/>
  <c r="J60"/>
  <c r="L60"/>
  <c r="M60" s="1"/>
  <c r="K17"/>
  <c r="M17" s="1"/>
  <c r="K60"/>
  <c r="J17"/>
  <c r="L17" s="1"/>
</calcChain>
</file>

<file path=xl/sharedStrings.xml><?xml version="1.0" encoding="utf-8"?>
<sst xmlns="http://schemas.openxmlformats.org/spreadsheetml/2006/main" count="443" uniqueCount="207">
  <si>
    <t>मासिक राजस्व असुलीको तुलना विवरण (रु. हजार)</t>
  </si>
  <si>
    <t>सि.न.</t>
  </si>
  <si>
    <t>महिना</t>
  </si>
  <si>
    <t>आर्थिक वर्ष २०८०।८१</t>
  </si>
  <si>
    <t>तुलना घटी/वढी</t>
  </si>
  <si>
    <t>लक्ष्य रु.</t>
  </si>
  <si>
    <t>असुली रु.</t>
  </si>
  <si>
    <t xml:space="preserve"> प्रतिशत</t>
  </si>
  <si>
    <t>लक्ष्य %</t>
  </si>
  <si>
    <t>असुली %</t>
  </si>
  <si>
    <t>श्रावण</t>
  </si>
  <si>
    <t>भाद्र</t>
  </si>
  <si>
    <t>आस्वीन</t>
  </si>
  <si>
    <t>कार्तिक</t>
  </si>
  <si>
    <t>मंसिर</t>
  </si>
  <si>
    <t>पुष</t>
  </si>
  <si>
    <t>माघ</t>
  </si>
  <si>
    <t>फाल्गुण</t>
  </si>
  <si>
    <t>चैत्र</t>
  </si>
  <si>
    <t>बैशाख</t>
  </si>
  <si>
    <t>जेष्ठ</t>
  </si>
  <si>
    <t>जम्मा</t>
  </si>
  <si>
    <t>शिर्षकगत राजस्व असुलीको तुलना विवरण (रु. हजार) </t>
  </si>
  <si>
    <t>सि. नं.</t>
  </si>
  <si>
    <t>राजस्व शिर्षक संकेत नं. </t>
  </si>
  <si>
    <t>राजस्व शिर्षक</t>
  </si>
  <si>
    <t>तुलना (घटी / बढी)</t>
  </si>
  <si>
    <t>असुली प्रतिशत</t>
  </si>
  <si>
    <t>भन्सार महसुल (आयात) </t>
  </si>
  <si>
    <t>मूल्य अभिवृद्धि कर</t>
  </si>
  <si>
    <t>अन्तःशूल्क</t>
  </si>
  <si>
    <t>स्वास्थय जोखिम कर</t>
  </si>
  <si>
    <t>भन्सार महसुल (निर्यात)</t>
  </si>
  <si>
    <t>कृषि सुधार शुल्क</t>
  </si>
  <si>
    <t>११५६२+११५२२</t>
  </si>
  <si>
    <t>भन्सार सम्बन्धी अन्य आय+CSF</t>
  </si>
  <si>
    <t>पूर्वाधर कर (IFT)</t>
  </si>
  <si>
    <t>सडक निर्माण दस्तुर (RDF)</t>
  </si>
  <si>
    <t xml:space="preserve">भन्सार सम्वन्धी अन्य आय </t>
  </si>
  <si>
    <t>निकासी सेवा शुल्क</t>
  </si>
  <si>
    <t>सडक मर्मत तथा सुधार दस्तुर (RCF)</t>
  </si>
  <si>
    <t>अग्रिम आयकर</t>
  </si>
  <si>
    <t>राजस्व वाहेकको बेरुजु दाखिला</t>
  </si>
  <si>
    <t>अन्य प्रशासनिक सेवा शुल्क</t>
  </si>
  <si>
    <t>सरकारी सम्पत्तिको विक्रिबाट प्राप्त रकम</t>
  </si>
  <si>
    <t>सि.नं.</t>
  </si>
  <si>
    <t>वस्तुको नाम (समूह)</t>
  </si>
  <si>
    <t>इकाई</t>
  </si>
  <si>
    <t>फरक (घटी/बढी)</t>
  </si>
  <si>
    <t>फरक (घटी/बढी) प्रतिशत</t>
  </si>
  <si>
    <t>परिमाण</t>
  </si>
  <si>
    <t>मूल्य रु.</t>
  </si>
  <si>
    <t>राजस्व रु.</t>
  </si>
  <si>
    <t>मूल्य</t>
  </si>
  <si>
    <t>राजस्व</t>
  </si>
  <si>
    <t>डिजेल</t>
  </si>
  <si>
    <t>पेट्रोल</t>
  </si>
  <si>
    <t>एल पि ग्यास</t>
  </si>
  <si>
    <t>KGM</t>
  </si>
  <si>
    <t>चामल</t>
  </si>
  <si>
    <t>भटमासको पिना</t>
  </si>
  <si>
    <t>खाद्यान्न मकै</t>
  </si>
  <si>
    <t>आलु</t>
  </si>
  <si>
    <t>टाइल</t>
  </si>
  <si>
    <t>सुपारी</t>
  </si>
  <si>
    <t>वस्तको नाम (समूह)</t>
  </si>
  <si>
    <t>प्रतिशत</t>
  </si>
  <si>
    <t>जडीबुटी</t>
  </si>
  <si>
    <t>खयर कत्था</t>
  </si>
  <si>
    <t>खोटो रोजीन</t>
  </si>
  <si>
    <t>प्लाइउड</t>
  </si>
  <si>
    <t>MTQ</t>
  </si>
  <si>
    <t>रिठ्ठा </t>
  </si>
  <si>
    <t>तार्पिनको तेल</t>
  </si>
  <si>
    <t>LTR</t>
  </si>
  <si>
    <t>एसेन्सीयल आयल</t>
  </si>
  <si>
    <t>नौनी, बटर, घयू</t>
  </si>
  <si>
    <t>खयर कच्छ</t>
  </si>
  <si>
    <t>वनस्पतीका सारहरु</t>
  </si>
  <si>
    <t>व्यापार विश्लेषण तुलना ‍(रकम रु. हजार) </t>
  </si>
  <si>
    <t>आयात अनुपात</t>
  </si>
  <si>
    <t>निर्यात अनुपात</t>
  </si>
  <si>
    <t>आयात रु.</t>
  </si>
  <si>
    <t>निर्यात रु.</t>
  </si>
  <si>
    <t>जम्मा व्यापार रु.</t>
  </si>
  <si>
    <t>आयात/ निर्यात अनुपात</t>
  </si>
  <si>
    <t>व्यापार घाटा %</t>
  </si>
  <si>
    <t>व्यापार घाटा</t>
  </si>
  <si>
    <t>आ.व.</t>
  </si>
  <si>
    <t>आयात रु. हजार</t>
  </si>
  <si>
    <t>निर्यात रु. हजार</t>
  </si>
  <si>
    <t>जम्मा व्यापार रु हजार</t>
  </si>
  <si>
    <t>२०८०/८१</t>
  </si>
  <si>
    <t>फरक</t>
  </si>
  <si>
    <t>फरक %</t>
  </si>
  <si>
    <t>अन्य मसला </t>
  </si>
  <si>
    <t>दलेको वा नदलेको दालहरु</t>
  </si>
  <si>
    <t>अन्य औधोगिक मेसीनरी</t>
  </si>
  <si>
    <t>तोरी, रायो,  सर्स्र्यू तील</t>
  </si>
  <si>
    <t>पोलीथिन दाना</t>
  </si>
  <si>
    <t>अलकत्रा बिटुमिन</t>
  </si>
  <si>
    <t>ए.टी.एफ</t>
  </si>
  <si>
    <t>निर्माण सम्वन्धी यन्त्रावली</t>
  </si>
  <si>
    <t>तयारी कपडा</t>
  </si>
  <si>
    <t>कृषि यन्त्रावली</t>
  </si>
  <si>
    <t>भटमास गेडा</t>
  </si>
  <si>
    <t>जीब जन्तुको दाना फिड सप्लीमेण्ट</t>
  </si>
  <si>
    <t>प्लाष्टिकका सीट, फिल्म, फ्वाइल, पत्ता आदी</t>
  </si>
  <si>
    <t>पि.भि.सी कम्पाउण्ड</t>
  </si>
  <si>
    <t>मार्वल स्ल्याब</t>
  </si>
  <si>
    <t>साइकल, टर््राईसाइकल डेलिभरी साइकल</t>
  </si>
  <si>
    <t>अल्कीड रेजीन र अन्य पि.भि.सी रेजीन</t>
  </si>
  <si>
    <t>ट्रेक्टर तथा ट्रिलर</t>
  </si>
  <si>
    <t>सुती कपडा</t>
  </si>
  <si>
    <t>फलामे संरचनाहरु</t>
  </si>
  <si>
    <t>वकास उखुको छोक्रा</t>
  </si>
  <si>
    <t>साबुनहरु बाहेक अन्य सफा गर्ने सामाग्रीहरु</t>
  </si>
  <si>
    <t>प्लाष्टिकका टायल्स फ्लोर कभरीङ्ग</t>
  </si>
  <si>
    <t>लिड एसिड व्याट्रि</t>
  </si>
  <si>
    <t>धातुका खरानी तथा स्ल्याग</t>
  </si>
  <si>
    <t>TNE</t>
  </si>
  <si>
    <t>ग्लास सीट</t>
  </si>
  <si>
    <t>लेख्ने छाप्ने कागज</t>
  </si>
  <si>
    <t>टायर  वस ट्रकको</t>
  </si>
  <si>
    <t>देश</t>
  </si>
  <si>
    <t>आयात मूल्य रु.</t>
  </si>
  <si>
    <t>आयात प्रतिशत</t>
  </si>
  <si>
    <t>निर्यात मूल्य रु.</t>
  </si>
  <si>
    <t>निर्यात प्रतिशत</t>
  </si>
  <si>
    <t>जम्मा व्यापार प्रतिशत</t>
  </si>
  <si>
    <t>China</t>
  </si>
  <si>
    <t>Gabon</t>
  </si>
  <si>
    <t>India</t>
  </si>
  <si>
    <t>Indonesia</t>
  </si>
  <si>
    <t>Korea (the Republic of)</t>
  </si>
  <si>
    <t>Namibia</t>
  </si>
  <si>
    <t>Singapore</t>
  </si>
  <si>
    <t>Thailand</t>
  </si>
  <si>
    <t>Viet Nam</t>
  </si>
  <si>
    <t>Total</t>
  </si>
  <si>
    <t>पैठारी भएका मुख्य ५० बस्तुहरुको मूल्यका आधारमा तुलना विवरण (रकम रु. हजार)</t>
  </si>
  <si>
    <t xml:space="preserve"> पैठारी भएका मुख्य ५० बस्तुहरुको राजस्वका आधारमा तुलना विवरण (रकम रु. हजार)</t>
  </si>
  <si>
    <t>Pakistan</t>
  </si>
  <si>
    <t>हरित कर</t>
  </si>
  <si>
    <t>असार</t>
  </si>
  <si>
    <t>आर्थिक वर्ष २०८१।८२</t>
  </si>
  <si>
    <t>२०८१/८२</t>
  </si>
  <si>
    <t>आल्मोनियमका बटारीएका तार</t>
  </si>
  <si>
    <t xml:space="preserve">अन्य अन्य मसला </t>
  </si>
  <si>
    <t>अटोरिक्सा टेम्पो</t>
  </si>
  <si>
    <t>फलाम वा स्टीलको भाँडाकुँडा</t>
  </si>
  <si>
    <t>बहुमूल्य पत्थर</t>
  </si>
  <si>
    <t>Australia</t>
  </si>
  <si>
    <t>Malaysia</t>
  </si>
  <si>
    <t>केबल तथा तारहरु</t>
  </si>
  <si>
    <t>सिसी बोतल काँचको</t>
  </si>
  <si>
    <t>जीकं इन्गट</t>
  </si>
  <si>
    <t>अन्य कोइला</t>
  </si>
  <si>
    <t>कपर स्क्रेप</t>
  </si>
  <si>
    <t>प्लाष्टिकका -बोतल प्रिफोर्म)</t>
  </si>
  <si>
    <t>असोज</t>
  </si>
  <si>
    <t>काजु हस्क</t>
  </si>
  <si>
    <t>अदुवा सुठो</t>
  </si>
  <si>
    <t>खरेटो कुचो</t>
  </si>
  <si>
    <t>वेत ताड</t>
  </si>
  <si>
    <t>सिमेन्ट खैरो</t>
  </si>
  <si>
    <t>चिनी</t>
  </si>
  <si>
    <t>Germany</t>
  </si>
  <si>
    <t>एम.एस.विलेट</t>
  </si>
  <si>
    <t>विधुतबाट संचालित तीन पांग्रे सवारी साधन</t>
  </si>
  <si>
    <t>पेट्रोलीयम कोक</t>
  </si>
  <si>
    <t>मेसिनरी पार्टस</t>
  </si>
  <si>
    <t xml:space="preserve">Taiwan </t>
  </si>
  <si>
    <t>United Arab Emirates (the)</t>
  </si>
  <si>
    <t>America</t>
  </si>
  <si>
    <t>KL</t>
  </si>
  <si>
    <t>UNT</t>
  </si>
  <si>
    <t>MTR</t>
  </si>
  <si>
    <t>SQM</t>
  </si>
  <si>
    <t>GRO</t>
  </si>
  <si>
    <t>सिलाजित पेष्ट</t>
  </si>
  <si>
    <t>Brazil</t>
  </si>
  <si>
    <t>Denmark</t>
  </si>
  <si>
    <t>पिग आईरन</t>
  </si>
  <si>
    <t>चिरान काठ र काठका पटरीहरु</t>
  </si>
  <si>
    <t>निकासी भएका बस्तुहरुको  तुलना विवरण (रकम रु. हजार)</t>
  </si>
  <si>
    <t>शुद्ध फलाम (स्पोन्ज/फेरस आइरन)</t>
  </si>
  <si>
    <t>प्रशोधित  कोइला</t>
  </si>
  <si>
    <t>फागुन</t>
  </si>
  <si>
    <t>स्टील वायर रड इन क्वायल र ८ एम।एस। सम्म</t>
  </si>
  <si>
    <t>विद्युतीय मोटर जेनेटेरहरु</t>
  </si>
  <si>
    <t>ट्रान्सर्फमर</t>
  </si>
  <si>
    <t>जीप्सम</t>
  </si>
  <si>
    <t>आ.ब. २०८१/०८२ चैत्रसम्म</t>
  </si>
  <si>
    <t>आ.ब. २०८०/०८१ चैत्रसम्म</t>
  </si>
  <si>
    <t>केरा</t>
  </si>
  <si>
    <t>सिसा र माटोको भाडा उद्योगले प्रयोग गर्ने रंगाउने पदार्थ</t>
  </si>
  <si>
    <t>फलाम वा इस्पातका पाईप</t>
  </si>
  <si>
    <t>तयारी सुर्ति</t>
  </si>
  <si>
    <t>आ.ब. २०८०/८१ (चैत्र सम्म  २०८०)</t>
  </si>
  <si>
    <t>आ.ब. २०८१/८२ (चैत्र सम्म  २०८१)</t>
  </si>
  <si>
    <t>आ.ब. २०८१/८२ (चैत्र सम्म २०८१)</t>
  </si>
  <si>
    <t>आ.ब. २०८०/८१ चैत्र सम्म</t>
  </si>
  <si>
    <t>आ.ब. २०८१/८२ चैत्र सम्म</t>
  </si>
  <si>
    <t>आ.ब. २०८०/०८१ चैत्र सम्म</t>
  </si>
  <si>
    <t>आ.ब. २०८१/०८२ चैत्र सम्म</t>
  </si>
  <si>
    <t>बैदेशिक व्यापारको विवरण (रकम रु. हजार) आ.व.२०८१- ८२ चैत्र सम्म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</si>
</sst>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CS NEPALI"/>
      <family val="5"/>
    </font>
    <font>
      <sz val="16"/>
      <color rgb="FFFFFFFF"/>
      <name val="Kalimati"/>
      <charset val="1"/>
    </font>
    <font>
      <b/>
      <sz val="11"/>
      <color theme="1"/>
      <name val="Kalimati"/>
      <charset val="1"/>
    </font>
    <font>
      <b/>
      <sz val="11"/>
      <color rgb="FF0000FF"/>
      <name val="Kalimati"/>
      <charset val="1"/>
    </font>
    <font>
      <sz val="9"/>
      <color theme="1"/>
      <name val="Kalimati"/>
      <charset val="1"/>
    </font>
    <font>
      <sz val="10"/>
      <color rgb="FFFF0000"/>
      <name val="Kalimati"/>
      <charset val="1"/>
    </font>
    <font>
      <sz val="11"/>
      <color rgb="FFFF0000"/>
      <name val="Kalimati"/>
      <charset val="1"/>
    </font>
    <font>
      <sz val="11"/>
      <color theme="1"/>
      <name val="Kalimati"/>
      <charset val="1"/>
    </font>
    <font>
      <sz val="11"/>
      <color rgb="FF0000FF"/>
      <name val="Kalimati"/>
      <charset val="1"/>
    </font>
    <font>
      <sz val="10"/>
      <color rgb="FFFFFFFF"/>
      <name val="Kalimati"/>
      <charset val="1"/>
    </font>
    <font>
      <sz val="10"/>
      <color rgb="FF000000"/>
      <name val="Kalimati"/>
      <charset val="1"/>
    </font>
    <font>
      <b/>
      <sz val="10"/>
      <color rgb="FF000000"/>
      <name val="Kalimati"/>
      <charset val="1"/>
    </font>
    <font>
      <sz val="6"/>
      <color rgb="FF000000"/>
      <name val="Kalimati"/>
      <charset val="1"/>
    </font>
    <font>
      <sz val="10"/>
      <color rgb="FF666666"/>
      <name val="Kalimati"/>
      <charset val="1"/>
    </font>
    <font>
      <sz val="10"/>
      <name val="Arial"/>
      <family val="2"/>
    </font>
    <font>
      <sz val="10"/>
      <color rgb="FF000000"/>
      <name val="Kalimati"/>
      <charset val="1"/>
    </font>
    <font>
      <b/>
      <sz val="12"/>
      <color rgb="FF000000"/>
      <name val="Kalimati"/>
      <charset val="1"/>
    </font>
    <font>
      <b/>
      <sz val="10"/>
      <color rgb="FFFFFFFF"/>
      <name val="Kalimati"/>
      <charset val="1"/>
    </font>
    <font>
      <sz val="7"/>
      <color rgb="FF000000"/>
      <name val="Kalimati"/>
      <charset val="1"/>
    </font>
    <font>
      <b/>
      <sz val="10"/>
      <color theme="1"/>
      <name val="Kalimati"/>
      <charset val="1"/>
    </font>
    <font>
      <b/>
      <sz val="10"/>
      <color theme="0"/>
      <name val="Kalimati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rgb="FF2B80B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</cellStyleXfs>
  <cellXfs count="165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vertical="center" shrinkToFit="1"/>
      <protection hidden="1"/>
    </xf>
    <xf numFmtId="1" fontId="9" fillId="3" borderId="2" xfId="0" applyNumberFormat="1" applyFont="1" applyFill="1" applyBorder="1" applyAlignment="1" applyProtection="1">
      <alignment vertical="center" shrinkToFit="1"/>
      <protection hidden="1"/>
    </xf>
    <xf numFmtId="1" fontId="10" fillId="4" borderId="2" xfId="0" applyNumberFormat="1" applyFont="1" applyFill="1" applyBorder="1" applyAlignment="1" applyProtection="1">
      <alignment vertical="center" shrinkToFit="1"/>
      <protection hidden="1"/>
    </xf>
    <xf numFmtId="4" fontId="4" fillId="0" borderId="2" xfId="1" applyNumberFormat="1" applyFont="1" applyFill="1" applyBorder="1" applyAlignment="1" applyProtection="1">
      <alignment horizontal="center" vertical="center" shrinkToFit="1"/>
      <protection hidden="1"/>
    </xf>
    <xf numFmtId="2" fontId="10" fillId="4" borderId="2" xfId="0" applyNumberFormat="1" applyFont="1" applyFill="1" applyBorder="1" applyAlignment="1" applyProtection="1">
      <alignment vertical="center" shrinkToFit="1"/>
      <protection hidden="1"/>
    </xf>
    <xf numFmtId="2" fontId="0" fillId="0" borderId="0" xfId="0" applyNumberFormat="1"/>
    <xf numFmtId="1" fontId="5" fillId="4" borderId="0" xfId="0" applyNumberFormat="1" applyFont="1" applyFill="1" applyBorder="1" applyAlignment="1" applyProtection="1">
      <alignment vertical="center" shrinkToFit="1"/>
      <protection hidden="1"/>
    </xf>
    <xf numFmtId="2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0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0" xfId="0" applyNumberFormat="1" applyFont="1" applyFill="1" applyBorder="1" applyAlignment="1" applyProtection="1">
      <alignment vertical="center" shrinkToFit="1"/>
      <protection hidden="1"/>
    </xf>
    <xf numFmtId="2" fontId="4" fillId="0" borderId="0" xfId="0" applyNumberFormat="1" applyFont="1" applyBorder="1" applyAlignment="1">
      <alignment vertical="center"/>
    </xf>
    <xf numFmtId="1" fontId="0" fillId="0" borderId="0" xfId="0" applyNumberFormat="1"/>
    <xf numFmtId="1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12" fillId="6" borderId="2" xfId="0" applyFont="1" applyFill="1" applyBorder="1" applyAlignment="1">
      <alignment horizontal="left" wrapText="1" indent="1"/>
    </xf>
    <xf numFmtId="0" fontId="12" fillId="6" borderId="2" xfId="0" applyFont="1" applyFill="1" applyBorder="1" applyAlignment="1">
      <alignment horizontal="right" wrapText="1"/>
    </xf>
    <xf numFmtId="164" fontId="12" fillId="6" borderId="2" xfId="0" applyNumberFormat="1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wrapText="1" indent="1"/>
    </xf>
    <xf numFmtId="164" fontId="12" fillId="5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wrapText="1" indent="1"/>
    </xf>
    <xf numFmtId="0" fontId="14" fillId="6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right" wrapText="1"/>
    </xf>
    <xf numFmtId="164" fontId="12" fillId="5" borderId="0" xfId="0" applyNumberFormat="1" applyFont="1" applyFill="1" applyBorder="1" applyAlignment="1">
      <alignment horizontal="right" wrapText="1"/>
    </xf>
    <xf numFmtId="164" fontId="12" fillId="6" borderId="0" xfId="0" applyNumberFormat="1" applyFont="1" applyFill="1" applyBorder="1" applyAlignment="1">
      <alignment horizontal="right" wrapText="1"/>
    </xf>
    <xf numFmtId="0" fontId="12" fillId="6" borderId="0" xfId="0" applyFont="1" applyFill="1" applyBorder="1" applyAlignment="1">
      <alignment horizontal="right" wrapText="1"/>
    </xf>
    <xf numFmtId="2" fontId="12" fillId="6" borderId="0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wrapText="1"/>
    </xf>
    <xf numFmtId="0" fontId="0" fillId="0" borderId="2" xfId="0" applyBorder="1"/>
    <xf numFmtId="1" fontId="12" fillId="6" borderId="2" xfId="0" applyNumberFormat="1" applyFont="1" applyFill="1" applyBorder="1" applyAlignment="1">
      <alignment horizontal="right" wrapText="1"/>
    </xf>
    <xf numFmtId="0" fontId="17" fillId="6" borderId="2" xfId="0" applyFont="1" applyFill="1" applyBorder="1" applyAlignment="1">
      <alignment horizontal="center" wrapText="1"/>
    </xf>
    <xf numFmtId="2" fontId="12" fillId="6" borderId="2" xfId="0" applyNumberFormat="1" applyFont="1" applyFill="1" applyBorder="1" applyAlignment="1">
      <alignment horizontal="right" wrapText="1" indent="1"/>
    </xf>
    <xf numFmtId="164" fontId="12" fillId="6" borderId="2" xfId="0" applyNumberFormat="1" applyFont="1" applyFill="1" applyBorder="1" applyAlignment="1">
      <alignment horizontal="right" wrapText="1" indent="1"/>
    </xf>
    <xf numFmtId="164" fontId="0" fillId="0" borderId="0" xfId="0" applyNumberFormat="1" applyProtection="1">
      <protection hidden="1"/>
    </xf>
    <xf numFmtId="0" fontId="14" fillId="6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164" fontId="12" fillId="5" borderId="2" xfId="0" applyNumberFormat="1" applyFont="1" applyFill="1" applyBorder="1" applyAlignment="1">
      <alignment horizontal="right" wrapText="1" indent="1"/>
    </xf>
    <xf numFmtId="1" fontId="6" fillId="0" borderId="2" xfId="0" applyNumberFormat="1" applyFont="1" applyBorder="1"/>
    <xf numFmtId="0" fontId="12" fillId="5" borderId="2" xfId="0" applyFont="1" applyFill="1" applyBorder="1" applyAlignment="1">
      <alignment horizontal="right" wrapText="1" indent="1"/>
    </xf>
    <xf numFmtId="0" fontId="12" fillId="6" borderId="2" xfId="0" applyFont="1" applyFill="1" applyBorder="1" applyAlignment="1">
      <alignment horizontal="right" wrapText="1" indent="1"/>
    </xf>
    <xf numFmtId="0" fontId="17" fillId="6" borderId="9" xfId="0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right" wrapText="1" indent="1"/>
    </xf>
    <xf numFmtId="0" fontId="12" fillId="6" borderId="9" xfId="0" applyFont="1" applyFill="1" applyBorder="1" applyAlignment="1">
      <alignment horizontal="right" wrapText="1" indent="1"/>
    </xf>
    <xf numFmtId="0" fontId="19" fillId="2" borderId="13" xfId="0" applyFont="1" applyFill="1" applyBorder="1" applyAlignment="1">
      <alignment horizontal="right" wrapText="1" indent="1"/>
    </xf>
    <xf numFmtId="0" fontId="19" fillId="2" borderId="14" xfId="0" applyFont="1" applyFill="1" applyBorder="1" applyAlignment="1">
      <alignment horizontal="right" wrapText="1" indent="1"/>
    </xf>
    <xf numFmtId="0" fontId="19" fillId="2" borderId="15" xfId="0" applyFont="1" applyFill="1" applyBorder="1" applyAlignment="1">
      <alignment horizontal="right" wrapText="1" indent="1"/>
    </xf>
    <xf numFmtId="1" fontId="6" fillId="0" borderId="10" xfId="0" applyNumberFormat="1" applyFont="1" applyBorder="1"/>
    <xf numFmtId="0" fontId="12" fillId="6" borderId="16" xfId="0" applyFont="1" applyFill="1" applyBorder="1" applyAlignment="1">
      <alignment horizontal="right" wrapText="1" indent="1"/>
    </xf>
    <xf numFmtId="2" fontId="6" fillId="0" borderId="11" xfId="0" applyNumberFormat="1" applyFont="1" applyBorder="1"/>
    <xf numFmtId="2" fontId="6" fillId="0" borderId="12" xfId="0" applyNumberFormat="1" applyFont="1" applyBorder="1"/>
    <xf numFmtId="0" fontId="12" fillId="6" borderId="9" xfId="0" applyFont="1" applyFill="1" applyBorder="1" applyAlignment="1">
      <alignment horizontal="left" wrapText="1" indent="1"/>
    </xf>
    <xf numFmtId="0" fontId="11" fillId="2" borderId="5" xfId="0" applyFont="1" applyFill="1" applyBorder="1" applyAlignment="1">
      <alignment horizontal="center" wrapText="1"/>
    </xf>
    <xf numFmtId="0" fontId="12" fillId="5" borderId="10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4" fillId="6" borderId="11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right" wrapText="1" indent="1"/>
    </xf>
    <xf numFmtId="1" fontId="12" fillId="6" borderId="11" xfId="0" applyNumberFormat="1" applyFont="1" applyFill="1" applyBorder="1" applyAlignment="1">
      <alignment horizontal="right" wrapText="1"/>
    </xf>
    <xf numFmtId="0" fontId="11" fillId="2" borderId="23" xfId="0" applyFont="1" applyFill="1" applyBorder="1" applyAlignment="1">
      <alignment horizontal="center" wrapText="1"/>
    </xf>
    <xf numFmtId="2" fontId="12" fillId="6" borderId="10" xfId="0" applyNumberFormat="1" applyFont="1" applyFill="1" applyBorder="1" applyAlignment="1">
      <alignment horizontal="right" wrapText="1"/>
    </xf>
    <xf numFmtId="1" fontId="12" fillId="6" borderId="10" xfId="0" applyNumberFormat="1" applyFont="1" applyFill="1" applyBorder="1" applyAlignment="1">
      <alignment horizontal="right" wrapText="1"/>
    </xf>
    <xf numFmtId="0" fontId="12" fillId="5" borderId="16" xfId="0" applyFont="1" applyFill="1" applyBorder="1" applyAlignment="1">
      <alignment horizontal="center" wrapText="1"/>
    </xf>
    <xf numFmtId="0" fontId="0" fillId="0" borderId="11" xfId="0" applyBorder="1"/>
    <xf numFmtId="2" fontId="12" fillId="6" borderId="11" xfId="0" applyNumberFormat="1" applyFont="1" applyFill="1" applyBorder="1" applyAlignment="1">
      <alignment horizontal="right" wrapText="1"/>
    </xf>
    <xf numFmtId="2" fontId="12" fillId="6" borderId="12" xfId="0" applyNumberFormat="1" applyFont="1" applyFill="1" applyBorder="1" applyAlignment="1">
      <alignment horizontal="right" wrapText="1"/>
    </xf>
    <xf numFmtId="0" fontId="12" fillId="5" borderId="10" xfId="0" applyFont="1" applyFill="1" applyBorder="1" applyAlignment="1">
      <alignment horizontal="right" wrapText="1" indent="1"/>
    </xf>
    <xf numFmtId="164" fontId="12" fillId="6" borderId="11" xfId="0" applyNumberFormat="1" applyFont="1" applyFill="1" applyBorder="1" applyAlignment="1">
      <alignment horizontal="right" wrapText="1"/>
    </xf>
    <xf numFmtId="0" fontId="12" fillId="6" borderId="11" xfId="0" applyFont="1" applyFill="1" applyBorder="1" applyAlignment="1">
      <alignment horizontal="right" wrapText="1"/>
    </xf>
    <xf numFmtId="0" fontId="4" fillId="3" borderId="14" xfId="0" applyFont="1" applyFill="1" applyBorder="1" applyAlignment="1" applyProtection="1">
      <alignment horizontal="centerContinuous"/>
      <protection hidden="1"/>
    </xf>
    <xf numFmtId="0" fontId="5" fillId="3" borderId="14" xfId="0" applyFont="1" applyFill="1" applyBorder="1" applyAlignment="1" applyProtection="1">
      <alignment horizontal="centerContinuous"/>
      <protection hidden="1"/>
    </xf>
    <xf numFmtId="0" fontId="5" fillId="3" borderId="15" xfId="0" applyFont="1" applyFill="1" applyBorder="1" applyAlignment="1" applyProtection="1">
      <alignment horizontal="centerContinuous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>
      <alignment vertical="center"/>
    </xf>
    <xf numFmtId="164" fontId="8" fillId="0" borderId="9" xfId="0" applyNumberFormat="1" applyFont="1" applyBorder="1" applyAlignment="1" applyProtection="1">
      <alignment horizontal="center" vertical="center"/>
      <protection hidden="1"/>
    </xf>
    <xf numFmtId="1" fontId="5" fillId="4" borderId="16" xfId="0" applyNumberFormat="1" applyFont="1" applyFill="1" applyBorder="1" applyAlignment="1" applyProtection="1">
      <alignment vertical="center" shrinkToFit="1"/>
      <protection hidden="1"/>
    </xf>
    <xf numFmtId="1" fontId="5" fillId="4" borderId="11" xfId="0" applyNumberFormat="1" applyFont="1" applyFill="1" applyBorder="1" applyAlignment="1" applyProtection="1">
      <alignment vertical="center" shrinkToFit="1"/>
      <protection hidden="1"/>
    </xf>
    <xf numFmtId="2" fontId="5" fillId="4" borderId="11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11" xfId="0" applyNumberFormat="1" applyFont="1" applyFill="1" applyBorder="1" applyAlignment="1" applyProtection="1">
      <alignment vertical="center" shrinkToFit="1"/>
      <protection hidden="1"/>
    </xf>
    <xf numFmtId="2" fontId="4" fillId="0" borderId="12" xfId="0" applyNumberFormat="1" applyFont="1" applyBorder="1" applyAlignment="1">
      <alignment vertical="center"/>
    </xf>
    <xf numFmtId="0" fontId="12" fillId="6" borderId="4" xfId="0" applyFont="1" applyFill="1" applyBorder="1" applyAlignment="1">
      <alignment horizontal="right" vertical="center" wrapText="1" indent="1"/>
    </xf>
    <xf numFmtId="0" fontId="12" fillId="5" borderId="4" xfId="0" applyFont="1" applyFill="1" applyBorder="1" applyAlignment="1">
      <alignment horizontal="right" vertical="center" wrapText="1" indent="1"/>
    </xf>
    <xf numFmtId="0" fontId="12" fillId="6" borderId="27" xfId="0" applyFont="1" applyFill="1" applyBorder="1" applyAlignment="1">
      <alignment horizontal="left" wrapText="1" indent="1"/>
    </xf>
    <xf numFmtId="1" fontId="12" fillId="5" borderId="2" xfId="0" applyNumberFormat="1" applyFont="1" applyFill="1" applyBorder="1" applyAlignment="1">
      <alignment horizontal="right" wrapText="1"/>
    </xf>
    <xf numFmtId="0" fontId="2" fillId="0" borderId="11" xfId="0" applyFont="1" applyBorder="1" applyAlignment="1" applyProtection="1">
      <alignment horizontal="right"/>
      <protection hidden="1"/>
    </xf>
    <xf numFmtId="1" fontId="12" fillId="5" borderId="10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right" vertical="center" wrapText="1" indent="1"/>
    </xf>
    <xf numFmtId="1" fontId="12" fillId="5" borderId="11" xfId="0" applyNumberFormat="1" applyFont="1" applyFill="1" applyBorder="1" applyAlignment="1">
      <alignment horizontal="right" wrapText="1"/>
    </xf>
    <xf numFmtId="1" fontId="12" fillId="5" borderId="12" xfId="0" applyNumberFormat="1" applyFont="1" applyFill="1" applyBorder="1" applyAlignment="1">
      <alignment horizontal="right" wrapText="1"/>
    </xf>
    <xf numFmtId="1" fontId="20" fillId="5" borderId="10" xfId="0" applyNumberFormat="1" applyFont="1" applyFill="1" applyBorder="1" applyAlignment="1">
      <alignment horizontal="right" wrapText="1"/>
    </xf>
    <xf numFmtId="0" fontId="12" fillId="5" borderId="28" xfId="0" applyFont="1" applyFill="1" applyBorder="1" applyAlignment="1">
      <alignment horizontal="right" wrapText="1" indent="1"/>
    </xf>
    <xf numFmtId="0" fontId="12" fillId="5" borderId="29" xfId="0" applyFont="1" applyFill="1" applyBorder="1" applyAlignment="1">
      <alignment horizontal="right" wrapText="1" indent="1"/>
    </xf>
    <xf numFmtId="164" fontId="13" fillId="5" borderId="29" xfId="0" applyNumberFormat="1" applyFont="1" applyFill="1" applyBorder="1" applyAlignment="1">
      <alignment horizontal="right" wrapText="1" indent="1"/>
    </xf>
    <xf numFmtId="2" fontId="13" fillId="5" borderId="29" xfId="0" applyNumberFormat="1" applyFont="1" applyFill="1" applyBorder="1" applyAlignment="1">
      <alignment horizontal="right" wrapText="1" indent="1"/>
    </xf>
    <xf numFmtId="2" fontId="13" fillId="5" borderId="30" xfId="0" applyNumberFormat="1" applyFont="1" applyFill="1" applyBorder="1" applyAlignment="1">
      <alignment horizontal="right" wrapText="1" indent="1"/>
    </xf>
    <xf numFmtId="0" fontId="22" fillId="7" borderId="0" xfId="0" applyFont="1" applyFill="1" applyAlignment="1">
      <alignment wrapText="1"/>
    </xf>
    <xf numFmtId="0" fontId="21" fillId="7" borderId="2" xfId="0" applyFont="1" applyFill="1" applyBorder="1" applyAlignment="1">
      <alignment wrapText="1"/>
    </xf>
    <xf numFmtId="0" fontId="12" fillId="6" borderId="22" xfId="0" applyFont="1" applyFill="1" applyBorder="1" applyAlignment="1">
      <alignment horizontal="left" wrapText="1" indent="1"/>
    </xf>
    <xf numFmtId="0" fontId="13" fillId="6" borderId="9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right" vertical="center" wrapText="1" indent="1"/>
    </xf>
    <xf numFmtId="164" fontId="12" fillId="5" borderId="9" xfId="0" applyNumberFormat="1" applyFont="1" applyFill="1" applyBorder="1" applyAlignment="1">
      <alignment horizontal="center" wrapText="1"/>
    </xf>
    <xf numFmtId="164" fontId="12" fillId="6" borderId="9" xfId="0" applyNumberFormat="1" applyFont="1" applyFill="1" applyBorder="1" applyAlignment="1">
      <alignment horizontal="center" wrapText="1"/>
    </xf>
    <xf numFmtId="164" fontId="12" fillId="5" borderId="4" xfId="0" applyNumberFormat="1" applyFont="1" applyFill="1" applyBorder="1" applyAlignment="1">
      <alignment horizontal="right" vertical="center" wrapText="1" indent="1"/>
    </xf>
    <xf numFmtId="0" fontId="12" fillId="5" borderId="4" xfId="0" applyFont="1" applyFill="1" applyBorder="1" applyAlignment="1">
      <alignment horizontal="right" vertical="center" wrapText="1" indent="1"/>
    </xf>
    <xf numFmtId="164" fontId="12" fillId="6" borderId="4" xfId="0" applyNumberFormat="1" applyFont="1" applyFill="1" applyBorder="1" applyAlignment="1">
      <alignment horizontal="right" vertical="center" wrapText="1" indent="1"/>
    </xf>
    <xf numFmtId="0" fontId="12" fillId="6" borderId="4" xfId="0" applyFont="1" applyFill="1" applyBorder="1" applyAlignment="1">
      <alignment horizontal="right" vertical="center" wrapText="1" indent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9" fillId="0" borderId="23" xfId="0" applyFont="1" applyFill="1" applyBorder="1" applyAlignment="1" applyProtection="1">
      <alignment vertical="center" shrinkToFit="1"/>
      <protection hidden="1"/>
    </xf>
    <xf numFmtId="1" fontId="9" fillId="3" borderId="23" xfId="0" applyNumberFormat="1" applyFont="1" applyFill="1" applyBorder="1" applyAlignment="1" applyProtection="1">
      <alignment vertical="center" shrinkToFit="1"/>
      <protection hidden="1"/>
    </xf>
    <xf numFmtId="1" fontId="10" fillId="4" borderId="23" xfId="0" applyNumberFormat="1" applyFont="1" applyFill="1" applyBorder="1" applyAlignment="1" applyProtection="1">
      <alignment vertical="center" shrinkToFit="1"/>
      <protection hidden="1"/>
    </xf>
    <xf numFmtId="0" fontId="12" fillId="0" borderId="0" xfId="0" applyFont="1"/>
    <xf numFmtId="0" fontId="24" fillId="0" borderId="0" xfId="0" applyFont="1"/>
    <xf numFmtId="0" fontId="12" fillId="5" borderId="4" xfId="0" applyFont="1" applyFill="1" applyBorder="1" applyAlignment="1">
      <alignment horizontal="left" vertical="center" wrapText="1" indent="1"/>
    </xf>
    <xf numFmtId="0" fontId="12" fillId="5" borderId="0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right" wrapText="1" indent="1"/>
    </xf>
    <xf numFmtId="0" fontId="11" fillId="2" borderId="9" xfId="0" applyFont="1" applyFill="1" applyBorder="1" applyAlignment="1">
      <alignment horizontal="right" wrapText="1" indent="1"/>
    </xf>
    <xf numFmtId="0" fontId="11" fillId="2" borderId="14" xfId="0" applyFont="1" applyFill="1" applyBorder="1" applyAlignment="1">
      <alignment horizontal="right" wrapText="1" indent="1"/>
    </xf>
    <xf numFmtId="0" fontId="11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right" wrapText="1" inden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23" fillId="0" borderId="21" xfId="0" applyFont="1" applyBorder="1" applyAlignment="1" applyProtection="1">
      <alignment horizontal="center"/>
      <protection hidden="1"/>
    </xf>
    <xf numFmtId="0" fontId="23" fillId="0" borderId="31" xfId="0" applyFont="1" applyBorder="1" applyAlignment="1" applyProtection="1">
      <alignment horizontal="center"/>
      <protection hidden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</cellXfs>
  <cellStyles count="8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5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pj_data/Rev_8081/NPJ_Rev_2080_81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0"/>
      <sheetName val="Rev_2078_79_1"/>
      <sheetName val="Rev_2078_79_2"/>
      <sheetName val="Rev_2079_80"/>
      <sheetName val="Rev_2079_80_1"/>
      <sheetName val="Beruju_sum"/>
      <sheetName val="NPJ_TARGET"/>
      <sheetName val="Acc_input"/>
      <sheetName val="DailyReport1_DG"/>
      <sheetName val="DailyReport1_Mail"/>
      <sheetName val="DailyTarget"/>
      <sheetName val="DailyReport1_DG_back"/>
      <sheetName val="DailyProgLetter"/>
      <sheetName val="ProgLetter_copy"/>
      <sheetName val="Input"/>
      <sheetName val="target"/>
      <sheetName val="RevProg_Month"/>
      <sheetName val="RevProg_Head+Month"/>
      <sheetName val="RevHeadSum"/>
      <sheetName val="Tulana_Month"/>
      <sheetName val="MS"/>
      <sheetName val="CuMS"/>
      <sheetName val="Tulana_Head_Patrakar"/>
      <sheetName val="RevHead"/>
      <sheetName val="DailySum"/>
      <sheetName val="DataCopySheet"/>
      <sheetName val="npj01"/>
      <sheetName val="npj02"/>
      <sheetName val="npj3"/>
      <sheetName val="target2"/>
      <sheetName val="RevProgress1"/>
      <sheetName val="DailyReport"/>
      <sheetName val="DailyReport1"/>
      <sheetName val="DG2"/>
      <sheetName val="Chief"/>
      <sheetName val="BankLTR"/>
      <sheetName val="dsum2"/>
      <sheetName val="dsum3"/>
      <sheetName val="dsum4"/>
      <sheetName val="dcsum3"/>
      <sheetName val="dsum5_asyOnly"/>
      <sheetName val="dcsum4"/>
      <sheetName val="MS_target"/>
      <sheetName val="BankLTR_F1"/>
      <sheetName val="multi_day_Sum"/>
      <sheetName val="multi_day_Mul01"/>
      <sheetName val="multi_day_Yatru02"/>
      <sheetName val="BankLTR_Mulidays"/>
      <sheetName val="BankLTR_Gros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F2" t="str">
            <v>2080.04.01</v>
          </cell>
        </row>
        <row r="3">
          <cell r="F3" t="str">
            <v>2080.04.02</v>
          </cell>
        </row>
        <row r="4">
          <cell r="F4" t="str">
            <v>2080.04.03</v>
          </cell>
        </row>
        <row r="5">
          <cell r="F5" t="str">
            <v>2080.04.04</v>
          </cell>
        </row>
        <row r="6">
          <cell r="F6" t="str">
            <v>2080.04.05</v>
          </cell>
        </row>
        <row r="7">
          <cell r="F7" t="str">
            <v>2080.04.06</v>
          </cell>
        </row>
        <row r="8">
          <cell r="F8" t="str">
            <v>2080.04.07</v>
          </cell>
        </row>
        <row r="9">
          <cell r="F9" t="str">
            <v>2080.04.08</v>
          </cell>
        </row>
        <row r="10">
          <cell r="F10" t="str">
            <v>2080.04.09</v>
          </cell>
        </row>
        <row r="11">
          <cell r="F11" t="str">
            <v>2080.04.10</v>
          </cell>
        </row>
        <row r="12">
          <cell r="F12" t="str">
            <v>2080.04.11</v>
          </cell>
        </row>
        <row r="13">
          <cell r="F13" t="str">
            <v>2080.04.12</v>
          </cell>
        </row>
        <row r="14">
          <cell r="F14" t="str">
            <v>2080.04.13</v>
          </cell>
        </row>
        <row r="15">
          <cell r="F15" t="str">
            <v>2080.04.14</v>
          </cell>
        </row>
        <row r="16">
          <cell r="F16" t="str">
            <v>2080.04.15</v>
          </cell>
        </row>
        <row r="17">
          <cell r="F17" t="str">
            <v>2080.04.16</v>
          </cell>
        </row>
        <row r="18">
          <cell r="F18" t="str">
            <v>2080.04.17</v>
          </cell>
        </row>
        <row r="19">
          <cell r="F19" t="str">
            <v>2080.04.18</v>
          </cell>
        </row>
        <row r="20">
          <cell r="F20" t="str">
            <v>2080.04.19</v>
          </cell>
        </row>
        <row r="21">
          <cell r="F21" t="str">
            <v>2080.04.20</v>
          </cell>
        </row>
        <row r="22">
          <cell r="F22" t="str">
            <v>2080.04.21</v>
          </cell>
        </row>
        <row r="23">
          <cell r="F23" t="str">
            <v>2080.04.22</v>
          </cell>
        </row>
        <row r="24">
          <cell r="F24" t="str">
            <v>2080.04.23</v>
          </cell>
        </row>
        <row r="25">
          <cell r="F25" t="str">
            <v>2080.04.24</v>
          </cell>
        </row>
        <row r="26">
          <cell r="F26" t="str">
            <v>2080.04.25</v>
          </cell>
        </row>
        <row r="27">
          <cell r="F27" t="str">
            <v>2080.04.26</v>
          </cell>
        </row>
        <row r="28">
          <cell r="F28" t="str">
            <v>2080.04.27</v>
          </cell>
        </row>
        <row r="29">
          <cell r="F29" t="str">
            <v>2080.04.28</v>
          </cell>
        </row>
        <row r="30">
          <cell r="F30" t="str">
            <v>2080.04.29</v>
          </cell>
        </row>
        <row r="31">
          <cell r="F31" t="str">
            <v>2080.04.30</v>
          </cell>
        </row>
        <row r="32">
          <cell r="F32" t="str">
            <v>2080.04.31</v>
          </cell>
        </row>
        <row r="33">
          <cell r="F33" t="str">
            <v>2080.04.32</v>
          </cell>
        </row>
        <row r="34">
          <cell r="F34" t="str">
            <v>2080.05.01</v>
          </cell>
        </row>
        <row r="35">
          <cell r="F35" t="str">
            <v>2080.05.02</v>
          </cell>
        </row>
        <row r="36">
          <cell r="F36" t="str">
            <v>2080.05.03</v>
          </cell>
        </row>
        <row r="37">
          <cell r="F37" t="str">
            <v>2080.05.04</v>
          </cell>
        </row>
        <row r="38">
          <cell r="F38" t="str">
            <v>2080.05.05</v>
          </cell>
        </row>
        <row r="39">
          <cell r="F39" t="str">
            <v>2080.05.06</v>
          </cell>
        </row>
        <row r="40">
          <cell r="F40" t="str">
            <v>2080.05.07</v>
          </cell>
        </row>
        <row r="41">
          <cell r="F41" t="str">
            <v>2080.05.08</v>
          </cell>
        </row>
        <row r="42">
          <cell r="F42" t="str">
            <v>2080.05.09</v>
          </cell>
        </row>
        <row r="43">
          <cell r="F43" t="str">
            <v>2080.05.10</v>
          </cell>
        </row>
        <row r="44">
          <cell r="F44" t="str">
            <v>2080.05.11</v>
          </cell>
        </row>
        <row r="45">
          <cell r="F45" t="str">
            <v>2080.05.12</v>
          </cell>
        </row>
        <row r="46">
          <cell r="F46" t="str">
            <v>2080.05.13</v>
          </cell>
        </row>
        <row r="47">
          <cell r="F47" t="str">
            <v>2080.05.14</v>
          </cell>
        </row>
        <row r="48">
          <cell r="F48" t="str">
            <v>2080.05.15</v>
          </cell>
        </row>
        <row r="49">
          <cell r="F49" t="str">
            <v>2080.05.16</v>
          </cell>
        </row>
        <row r="50">
          <cell r="F50" t="str">
            <v>2080.05.17</v>
          </cell>
        </row>
        <row r="51">
          <cell r="F51" t="str">
            <v>2080.05.18</v>
          </cell>
        </row>
        <row r="52">
          <cell r="F52" t="str">
            <v>2080.05.19</v>
          </cell>
        </row>
        <row r="53">
          <cell r="F53" t="str">
            <v>2080.05.20</v>
          </cell>
        </row>
        <row r="54">
          <cell r="F54" t="str">
            <v>2080.05.21</v>
          </cell>
        </row>
        <row r="55">
          <cell r="F55" t="str">
            <v>2080.05.22</v>
          </cell>
        </row>
        <row r="56">
          <cell r="F56" t="str">
            <v>2080.05.23</v>
          </cell>
        </row>
        <row r="57">
          <cell r="F57" t="str">
            <v>2080.05.24</v>
          </cell>
        </row>
        <row r="58">
          <cell r="F58" t="str">
            <v>2080.05.25</v>
          </cell>
        </row>
        <row r="59">
          <cell r="F59" t="str">
            <v>2080.05.26</v>
          </cell>
        </row>
        <row r="60">
          <cell r="F60" t="str">
            <v>2080.05.27</v>
          </cell>
        </row>
        <row r="61">
          <cell r="F61" t="str">
            <v>2080.05.28</v>
          </cell>
        </row>
        <row r="62">
          <cell r="F62" t="str">
            <v>2080.05.29</v>
          </cell>
        </row>
        <row r="63">
          <cell r="F63" t="str">
            <v>2080.05.30</v>
          </cell>
        </row>
        <row r="64">
          <cell r="F64" t="str">
            <v>2080.05.31</v>
          </cell>
        </row>
        <row r="65">
          <cell r="F65" t="str">
            <v>2080.06.01</v>
          </cell>
        </row>
        <row r="66">
          <cell r="F66" t="str">
            <v>2080.06.02</v>
          </cell>
        </row>
        <row r="67">
          <cell r="F67" t="str">
            <v>2080.06.03</v>
          </cell>
        </row>
        <row r="68">
          <cell r="F68" t="str">
            <v>2080.06.04</v>
          </cell>
        </row>
        <row r="69">
          <cell r="F69" t="str">
            <v>2080.06.05</v>
          </cell>
        </row>
        <row r="70">
          <cell r="F70" t="str">
            <v>2080.06.06</v>
          </cell>
        </row>
        <row r="71">
          <cell r="F71" t="str">
            <v>2080.06.07</v>
          </cell>
        </row>
        <row r="72">
          <cell r="F72" t="str">
            <v>2080.06.08</v>
          </cell>
        </row>
        <row r="73">
          <cell r="F73" t="str">
            <v>2080.06.09</v>
          </cell>
        </row>
        <row r="74">
          <cell r="F74" t="str">
            <v>2080.06.10</v>
          </cell>
        </row>
        <row r="75">
          <cell r="F75" t="str">
            <v>2080.06.11</v>
          </cell>
        </row>
        <row r="76">
          <cell r="F76" t="str">
            <v>2080.06.12</v>
          </cell>
        </row>
        <row r="77">
          <cell r="F77" t="str">
            <v>2080.06.13</v>
          </cell>
        </row>
        <row r="78">
          <cell r="F78" t="str">
            <v>2080.06.14</v>
          </cell>
        </row>
        <row r="79">
          <cell r="F79" t="str">
            <v>2080.06.15</v>
          </cell>
        </row>
        <row r="80">
          <cell r="F80" t="str">
            <v>2080.06.16</v>
          </cell>
        </row>
        <row r="81">
          <cell r="F81" t="str">
            <v>2080.06.17</v>
          </cell>
        </row>
        <row r="82">
          <cell r="F82" t="str">
            <v>2080.06.18</v>
          </cell>
        </row>
        <row r="83">
          <cell r="F83" t="str">
            <v>2080.06.19</v>
          </cell>
        </row>
        <row r="84">
          <cell r="F84" t="str">
            <v>2080.06.20</v>
          </cell>
        </row>
        <row r="85">
          <cell r="F85" t="str">
            <v>2080.06.21</v>
          </cell>
        </row>
        <row r="86">
          <cell r="F86" t="str">
            <v>2080.06.22</v>
          </cell>
        </row>
        <row r="87">
          <cell r="F87" t="str">
            <v>2080.06.23</v>
          </cell>
        </row>
        <row r="88">
          <cell r="F88" t="str">
            <v>2080.06.24</v>
          </cell>
        </row>
        <row r="89">
          <cell r="F89" t="str">
            <v>2080.06.25</v>
          </cell>
        </row>
        <row r="90">
          <cell r="F90" t="str">
            <v>2080.06.26</v>
          </cell>
        </row>
        <row r="91">
          <cell r="F91" t="str">
            <v>2080.06.27</v>
          </cell>
        </row>
        <row r="92">
          <cell r="F92" t="str">
            <v>2080.06.28</v>
          </cell>
        </row>
        <row r="93">
          <cell r="F93" t="str">
            <v>2080.06.29</v>
          </cell>
        </row>
        <row r="94">
          <cell r="F94" t="str">
            <v>2080.06.30</v>
          </cell>
        </row>
        <row r="95">
          <cell r="F95" t="str">
            <v>2080.07.01</v>
          </cell>
        </row>
        <row r="96">
          <cell r="F96" t="str">
            <v>2080.07.02</v>
          </cell>
        </row>
        <row r="97">
          <cell r="F97" t="str">
            <v>2080.07.03</v>
          </cell>
        </row>
        <row r="98">
          <cell r="F98" t="str">
            <v>2080.07.04</v>
          </cell>
        </row>
        <row r="99">
          <cell r="F99" t="str">
            <v>2080.07.05</v>
          </cell>
        </row>
        <row r="100">
          <cell r="F100" t="str">
            <v>2080.07.06</v>
          </cell>
        </row>
        <row r="101">
          <cell r="F101" t="str">
            <v>2080.07.07</v>
          </cell>
        </row>
        <row r="102">
          <cell r="F102" t="str">
            <v>2080.07.08</v>
          </cell>
        </row>
        <row r="103">
          <cell r="F103" t="str">
            <v>2080.07.09</v>
          </cell>
        </row>
        <row r="104">
          <cell r="F104" t="str">
            <v>2080.07.10</v>
          </cell>
        </row>
        <row r="105">
          <cell r="F105" t="str">
            <v>2080.07.11</v>
          </cell>
        </row>
        <row r="106">
          <cell r="F106" t="str">
            <v>2080.07.12</v>
          </cell>
        </row>
        <row r="107">
          <cell r="F107" t="str">
            <v>2080.07.13</v>
          </cell>
        </row>
        <row r="108">
          <cell r="F108" t="str">
            <v>2080.07.14</v>
          </cell>
        </row>
        <row r="109">
          <cell r="F109" t="str">
            <v>2080.07.15</v>
          </cell>
        </row>
        <row r="110">
          <cell r="F110" t="str">
            <v>2080.07.16</v>
          </cell>
        </row>
        <row r="111">
          <cell r="F111" t="str">
            <v>2080.07.17</v>
          </cell>
        </row>
        <row r="112">
          <cell r="F112" t="str">
            <v>2080.07.18</v>
          </cell>
        </row>
        <row r="113">
          <cell r="F113" t="str">
            <v>2080.07.19</v>
          </cell>
        </row>
        <row r="114">
          <cell r="F114" t="str">
            <v>2080.07.20</v>
          </cell>
        </row>
        <row r="115">
          <cell r="F115" t="str">
            <v>2080.07.21</v>
          </cell>
        </row>
        <row r="116">
          <cell r="F116" t="str">
            <v>2080.07.22</v>
          </cell>
        </row>
        <row r="117">
          <cell r="F117" t="str">
            <v>2080.07.23</v>
          </cell>
        </row>
        <row r="118">
          <cell r="F118" t="str">
            <v>2080.07.24</v>
          </cell>
        </row>
        <row r="119">
          <cell r="F119" t="str">
            <v>2080.07.25</v>
          </cell>
        </row>
        <row r="120">
          <cell r="F120" t="str">
            <v>2080.07.26</v>
          </cell>
        </row>
        <row r="121">
          <cell r="F121" t="str">
            <v>2080.07.27</v>
          </cell>
        </row>
        <row r="122">
          <cell r="F122" t="str">
            <v>2080.07.28</v>
          </cell>
        </row>
        <row r="123">
          <cell r="F123" t="str">
            <v>2080.07.29</v>
          </cell>
        </row>
        <row r="124">
          <cell r="F124" t="str">
            <v>2080.07.30</v>
          </cell>
        </row>
        <row r="125">
          <cell r="F125" t="str">
            <v>2080.08.01</v>
          </cell>
        </row>
        <row r="126">
          <cell r="F126" t="str">
            <v>2080.08.02</v>
          </cell>
        </row>
        <row r="127">
          <cell r="F127" t="str">
            <v>2080.08.03</v>
          </cell>
        </row>
        <row r="128">
          <cell r="F128" t="str">
            <v>2080.08.04</v>
          </cell>
        </row>
        <row r="129">
          <cell r="F129" t="str">
            <v>2080.08.05</v>
          </cell>
        </row>
        <row r="130">
          <cell r="F130" t="str">
            <v>2080.08.06</v>
          </cell>
        </row>
        <row r="131">
          <cell r="F131" t="str">
            <v>2080.08.07</v>
          </cell>
        </row>
        <row r="132">
          <cell r="F132" t="str">
            <v>2080.08.08</v>
          </cell>
        </row>
        <row r="133">
          <cell r="F133" t="str">
            <v>2080.08.09</v>
          </cell>
        </row>
        <row r="134">
          <cell r="F134" t="str">
            <v>2080.08.10</v>
          </cell>
        </row>
        <row r="135">
          <cell r="F135" t="str">
            <v>2080.08.11</v>
          </cell>
        </row>
        <row r="136">
          <cell r="F136" t="str">
            <v>2080.08.12</v>
          </cell>
        </row>
        <row r="137">
          <cell r="F137" t="str">
            <v>2080.08.13</v>
          </cell>
        </row>
        <row r="138">
          <cell r="F138" t="str">
            <v>2080.08.14</v>
          </cell>
        </row>
        <row r="139">
          <cell r="F139" t="str">
            <v>2080.08.15</v>
          </cell>
        </row>
        <row r="140">
          <cell r="F140" t="str">
            <v>2080.08.16</v>
          </cell>
        </row>
        <row r="141">
          <cell r="F141" t="str">
            <v>2080.08.17</v>
          </cell>
        </row>
        <row r="142">
          <cell r="F142" t="str">
            <v>2080.08.18</v>
          </cell>
        </row>
        <row r="143">
          <cell r="F143" t="str">
            <v>2080.08.19</v>
          </cell>
        </row>
        <row r="144">
          <cell r="F144" t="str">
            <v>2080.08.20</v>
          </cell>
        </row>
        <row r="145">
          <cell r="F145" t="str">
            <v>2080.08.21</v>
          </cell>
        </row>
        <row r="146">
          <cell r="F146" t="str">
            <v>2080.08.22</v>
          </cell>
        </row>
        <row r="147">
          <cell r="F147" t="str">
            <v>2080.08.23</v>
          </cell>
        </row>
        <row r="148">
          <cell r="F148" t="str">
            <v>2080.08.24</v>
          </cell>
        </row>
        <row r="149">
          <cell r="F149" t="str">
            <v>2080.08.25</v>
          </cell>
        </row>
        <row r="150">
          <cell r="F150" t="str">
            <v>2080.08.26</v>
          </cell>
        </row>
        <row r="151">
          <cell r="F151" t="str">
            <v>2080.08.27</v>
          </cell>
        </row>
        <row r="152">
          <cell r="F152" t="str">
            <v>2080.08.28</v>
          </cell>
        </row>
        <row r="153">
          <cell r="F153" t="str">
            <v>2080.08.29</v>
          </cell>
        </row>
        <row r="154">
          <cell r="F154" t="str">
            <v>2080.08.30</v>
          </cell>
        </row>
        <row r="155">
          <cell r="F155" t="str">
            <v>2080.09.01</v>
          </cell>
        </row>
        <row r="156">
          <cell r="F156" t="str">
            <v>2080.09.02</v>
          </cell>
        </row>
        <row r="157">
          <cell r="F157" t="str">
            <v>2080.09.03</v>
          </cell>
        </row>
        <row r="158">
          <cell r="F158" t="str">
            <v>2080.09.04</v>
          </cell>
        </row>
        <row r="159">
          <cell r="F159" t="str">
            <v>2080.09.05</v>
          </cell>
        </row>
        <row r="160">
          <cell r="F160" t="str">
            <v>2080.09.06</v>
          </cell>
        </row>
        <row r="161">
          <cell r="F161" t="str">
            <v>2080.09.07</v>
          </cell>
        </row>
        <row r="162">
          <cell r="F162" t="str">
            <v>2080.09.08</v>
          </cell>
        </row>
        <row r="163">
          <cell r="F163" t="str">
            <v>2080.09.09</v>
          </cell>
        </row>
        <row r="164">
          <cell r="F164" t="str">
            <v>2080.09.10</v>
          </cell>
        </row>
        <row r="165">
          <cell r="F165" t="str">
            <v>2080.09.11</v>
          </cell>
        </row>
        <row r="166">
          <cell r="F166" t="str">
            <v>2080.09.12</v>
          </cell>
        </row>
        <row r="167">
          <cell r="F167" t="str">
            <v>2080.09.13</v>
          </cell>
        </row>
        <row r="168">
          <cell r="F168" t="str">
            <v>2080.09.14</v>
          </cell>
        </row>
        <row r="169">
          <cell r="F169" t="str">
            <v>2080.09.15</v>
          </cell>
        </row>
        <row r="170">
          <cell r="F170" t="str">
            <v>2080.09.16</v>
          </cell>
        </row>
        <row r="171">
          <cell r="F171" t="str">
            <v>2080.09.17</v>
          </cell>
        </row>
        <row r="172">
          <cell r="F172" t="str">
            <v>2080.09.18</v>
          </cell>
        </row>
        <row r="173">
          <cell r="F173" t="str">
            <v>2080.09.19</v>
          </cell>
        </row>
        <row r="174">
          <cell r="F174" t="str">
            <v>2080.09.20</v>
          </cell>
        </row>
        <row r="175">
          <cell r="F175" t="str">
            <v>2080.09.21</v>
          </cell>
        </row>
        <row r="176">
          <cell r="F176" t="str">
            <v>2080.09.22</v>
          </cell>
        </row>
        <row r="177">
          <cell r="F177" t="str">
            <v>2080.09.23</v>
          </cell>
        </row>
        <row r="178">
          <cell r="F178" t="str">
            <v>2080.09.24</v>
          </cell>
        </row>
        <row r="179">
          <cell r="F179" t="str">
            <v>2080.09.25</v>
          </cell>
        </row>
        <row r="180">
          <cell r="F180" t="str">
            <v>2080.09.26</v>
          </cell>
        </row>
        <row r="181">
          <cell r="F181" t="str">
            <v>2080.09.27</v>
          </cell>
        </row>
        <row r="182">
          <cell r="F182" t="str">
            <v>2080.09.28</v>
          </cell>
        </row>
        <row r="183">
          <cell r="F183" t="str">
            <v>2080.09.29</v>
          </cell>
        </row>
        <row r="184">
          <cell r="F184" t="str">
            <v>2080.10.01</v>
          </cell>
        </row>
        <row r="185">
          <cell r="F185" t="str">
            <v>2080.10.02</v>
          </cell>
        </row>
        <row r="186">
          <cell r="F186" t="str">
            <v>2080.10.03</v>
          </cell>
        </row>
        <row r="187">
          <cell r="F187" t="str">
            <v>2080.10.04</v>
          </cell>
        </row>
        <row r="188">
          <cell r="F188" t="str">
            <v>2080.10.05</v>
          </cell>
        </row>
        <row r="189">
          <cell r="F189" t="str">
            <v>2080.10.06</v>
          </cell>
        </row>
        <row r="190">
          <cell r="F190" t="str">
            <v>2080.10.07</v>
          </cell>
        </row>
        <row r="191">
          <cell r="F191" t="str">
            <v>2080.10.08</v>
          </cell>
        </row>
        <row r="192">
          <cell r="F192" t="str">
            <v>2080.10.09</v>
          </cell>
        </row>
        <row r="193">
          <cell r="F193" t="str">
            <v>2080.10.10</v>
          </cell>
        </row>
        <row r="194">
          <cell r="F194" t="str">
            <v>2080.10.11</v>
          </cell>
        </row>
        <row r="195">
          <cell r="F195" t="str">
            <v>2080.10.12</v>
          </cell>
        </row>
        <row r="196">
          <cell r="F196" t="str">
            <v>2080.10.13</v>
          </cell>
        </row>
        <row r="197">
          <cell r="F197" t="str">
            <v>2080.10.14</v>
          </cell>
        </row>
        <row r="198">
          <cell r="F198" t="str">
            <v>2080.10.15</v>
          </cell>
        </row>
        <row r="199">
          <cell r="F199" t="str">
            <v>2080.10.16</v>
          </cell>
        </row>
        <row r="200">
          <cell r="F200" t="str">
            <v>2080.10.17</v>
          </cell>
        </row>
        <row r="201">
          <cell r="F201" t="str">
            <v>2080.10.18</v>
          </cell>
        </row>
        <row r="202">
          <cell r="F202" t="str">
            <v>2080.10.19</v>
          </cell>
        </row>
        <row r="203">
          <cell r="F203" t="str">
            <v>2080.10.20</v>
          </cell>
        </row>
        <row r="204">
          <cell r="F204" t="str">
            <v>2080.10.21</v>
          </cell>
        </row>
        <row r="205">
          <cell r="F205" t="str">
            <v>2080.10.22</v>
          </cell>
        </row>
        <row r="206">
          <cell r="F206" t="str">
            <v>2080.10.23</v>
          </cell>
        </row>
        <row r="207">
          <cell r="F207" t="str">
            <v>2080.10.24</v>
          </cell>
        </row>
        <row r="208">
          <cell r="F208" t="str">
            <v>2080.10.25</v>
          </cell>
        </row>
        <row r="209">
          <cell r="F209" t="str">
            <v>2080.10.26</v>
          </cell>
        </row>
        <row r="210">
          <cell r="F210" t="str">
            <v>2080.10.27</v>
          </cell>
        </row>
        <row r="211">
          <cell r="F211" t="str">
            <v>2080.10.28</v>
          </cell>
        </row>
        <row r="212">
          <cell r="F212" t="str">
            <v>2080.10.29</v>
          </cell>
        </row>
        <row r="213">
          <cell r="F213" t="str">
            <v>2080.11.01</v>
          </cell>
        </row>
        <row r="214">
          <cell r="F214" t="str">
            <v>2080.11.02</v>
          </cell>
        </row>
        <row r="215">
          <cell r="F215" t="str">
            <v>2080.11.03</v>
          </cell>
        </row>
        <row r="216">
          <cell r="F216" t="str">
            <v>2080.11.04</v>
          </cell>
        </row>
        <row r="217">
          <cell r="F217" t="str">
            <v>2080.11.05</v>
          </cell>
        </row>
        <row r="218">
          <cell r="F218" t="str">
            <v>2080.11.06</v>
          </cell>
        </row>
        <row r="219">
          <cell r="F219" t="str">
            <v>2080.11.07</v>
          </cell>
        </row>
        <row r="220">
          <cell r="F220" t="str">
            <v>2080.11.08</v>
          </cell>
        </row>
        <row r="221">
          <cell r="F221" t="str">
            <v>2080.11.09</v>
          </cell>
        </row>
        <row r="222">
          <cell r="F222" t="str">
            <v>2080.11.10</v>
          </cell>
        </row>
        <row r="223">
          <cell r="F223" t="str">
            <v>2080.11.11</v>
          </cell>
        </row>
        <row r="224">
          <cell r="F224" t="str">
            <v>2080.11.12</v>
          </cell>
        </row>
        <row r="225">
          <cell r="F225" t="str">
            <v>2080.11.13</v>
          </cell>
        </row>
        <row r="226">
          <cell r="F226" t="str">
            <v>2080.11.14</v>
          </cell>
        </row>
        <row r="227">
          <cell r="F227" t="str">
            <v>2080.11.15</v>
          </cell>
        </row>
        <row r="228">
          <cell r="F228" t="str">
            <v>2080.11.16</v>
          </cell>
        </row>
        <row r="229">
          <cell r="F229" t="str">
            <v>2080.11.17</v>
          </cell>
        </row>
        <row r="230">
          <cell r="F230" t="str">
            <v>2080.11.18</v>
          </cell>
        </row>
        <row r="231">
          <cell r="F231" t="str">
            <v>2080.11.19</v>
          </cell>
        </row>
        <row r="232">
          <cell r="F232" t="str">
            <v>2080.11.20</v>
          </cell>
        </row>
        <row r="233">
          <cell r="F233" t="str">
            <v>2080.11.21</v>
          </cell>
        </row>
        <row r="234">
          <cell r="F234" t="str">
            <v>2080.11.22</v>
          </cell>
        </row>
        <row r="235">
          <cell r="F235" t="str">
            <v>2080.11.23</v>
          </cell>
        </row>
        <row r="236">
          <cell r="F236" t="str">
            <v>2080.11.24</v>
          </cell>
        </row>
        <row r="237">
          <cell r="F237" t="str">
            <v>2080.11.25</v>
          </cell>
        </row>
        <row r="238">
          <cell r="F238" t="str">
            <v>2080.11.26</v>
          </cell>
        </row>
        <row r="239">
          <cell r="F239" t="str">
            <v>2080.11.27</v>
          </cell>
        </row>
        <row r="240">
          <cell r="F240" t="str">
            <v>2080.11.28</v>
          </cell>
        </row>
        <row r="241">
          <cell r="F241" t="str">
            <v>2080.11.29</v>
          </cell>
        </row>
        <row r="242">
          <cell r="F242" t="str">
            <v>2080.11.30</v>
          </cell>
        </row>
        <row r="243">
          <cell r="F243" t="str">
            <v>2080.12.01</v>
          </cell>
        </row>
        <row r="244">
          <cell r="F244" t="str">
            <v>2080.12.02</v>
          </cell>
        </row>
        <row r="245">
          <cell r="F245" t="str">
            <v>2080.12.03</v>
          </cell>
        </row>
        <row r="246">
          <cell r="F246" t="str">
            <v>2080.12.04</v>
          </cell>
        </row>
        <row r="247">
          <cell r="F247" t="str">
            <v>2080.12.05</v>
          </cell>
        </row>
        <row r="248">
          <cell r="F248" t="str">
            <v>2080.12.06</v>
          </cell>
        </row>
        <row r="249">
          <cell r="F249" t="str">
            <v>2080.12.07</v>
          </cell>
        </row>
        <row r="250">
          <cell r="F250" t="str">
            <v>2080.12.08</v>
          </cell>
        </row>
        <row r="251">
          <cell r="F251" t="str">
            <v>2080.12.09</v>
          </cell>
        </row>
        <row r="252">
          <cell r="F252" t="str">
            <v>2080.12.10</v>
          </cell>
        </row>
        <row r="253">
          <cell r="F253" t="str">
            <v>2080.12.11</v>
          </cell>
        </row>
        <row r="254">
          <cell r="F254" t="str">
            <v>2080.12.12</v>
          </cell>
        </row>
        <row r="255">
          <cell r="F255" t="str">
            <v>2080.12.13</v>
          </cell>
        </row>
        <row r="256">
          <cell r="F256" t="str">
            <v>2080.12.14</v>
          </cell>
        </row>
        <row r="257">
          <cell r="F257" t="str">
            <v>2080.12.15</v>
          </cell>
        </row>
        <row r="258">
          <cell r="F258" t="str">
            <v>2080.12.16</v>
          </cell>
        </row>
        <row r="259">
          <cell r="F259" t="str">
            <v>2080.12.17</v>
          </cell>
        </row>
        <row r="260">
          <cell r="F260" t="str">
            <v>2080.12.18</v>
          </cell>
        </row>
        <row r="261">
          <cell r="F261" t="str">
            <v>2080.12.19</v>
          </cell>
        </row>
        <row r="262">
          <cell r="F262" t="str">
            <v>2080.12.20</v>
          </cell>
        </row>
        <row r="263">
          <cell r="F263" t="str">
            <v>2080.12.21</v>
          </cell>
        </row>
        <row r="264">
          <cell r="F264" t="str">
            <v>2080.12.22</v>
          </cell>
        </row>
        <row r="265">
          <cell r="F265" t="str">
            <v>2080.12.23</v>
          </cell>
        </row>
        <row r="266">
          <cell r="F266" t="str">
            <v>2080.12.24</v>
          </cell>
        </row>
        <row r="267">
          <cell r="F267" t="str">
            <v>2080.12.25</v>
          </cell>
        </row>
        <row r="268">
          <cell r="F268" t="str">
            <v>2080.12.26</v>
          </cell>
        </row>
        <row r="269">
          <cell r="F269" t="str">
            <v>2080.12.27</v>
          </cell>
        </row>
        <row r="270">
          <cell r="F270" t="str">
            <v>2080.12.28</v>
          </cell>
        </row>
        <row r="271">
          <cell r="F271" t="str">
            <v>2080.12.29</v>
          </cell>
        </row>
        <row r="272">
          <cell r="F272" t="str">
            <v>2080.12.30</v>
          </cell>
        </row>
        <row r="273">
          <cell r="F273" t="str">
            <v>2081.01.01</v>
          </cell>
        </row>
        <row r="274">
          <cell r="F274" t="str">
            <v>2081.01.02</v>
          </cell>
        </row>
        <row r="275">
          <cell r="F275" t="str">
            <v>2081.01.03</v>
          </cell>
        </row>
        <row r="276">
          <cell r="F276" t="str">
            <v>2081.01.04</v>
          </cell>
        </row>
        <row r="277">
          <cell r="F277" t="str">
            <v>2081.01.05</v>
          </cell>
        </row>
        <row r="278">
          <cell r="F278" t="str">
            <v>2081.01.06</v>
          </cell>
        </row>
        <row r="279">
          <cell r="F279" t="str">
            <v>2081.01.07</v>
          </cell>
        </row>
        <row r="280">
          <cell r="F280" t="str">
            <v>2081.01.08</v>
          </cell>
        </row>
        <row r="281">
          <cell r="F281" t="str">
            <v>2081.01.09</v>
          </cell>
        </row>
        <row r="282">
          <cell r="F282" t="str">
            <v>2081.01.10</v>
          </cell>
        </row>
        <row r="283">
          <cell r="F283" t="str">
            <v>2081.01.11</v>
          </cell>
        </row>
        <row r="284">
          <cell r="F284" t="str">
            <v>2081.01.12</v>
          </cell>
        </row>
        <row r="285">
          <cell r="F285" t="str">
            <v>2081.01.13</v>
          </cell>
        </row>
        <row r="286">
          <cell r="F286" t="str">
            <v>2081.01.14</v>
          </cell>
        </row>
        <row r="287">
          <cell r="F287" t="str">
            <v>2081.01.15</v>
          </cell>
        </row>
        <row r="288">
          <cell r="F288" t="str">
            <v>2081.01.16</v>
          </cell>
        </row>
        <row r="289">
          <cell r="F289" t="str">
            <v>2081.01.17</v>
          </cell>
        </row>
        <row r="290">
          <cell r="F290" t="str">
            <v>2081.01.18</v>
          </cell>
        </row>
        <row r="291">
          <cell r="F291" t="str">
            <v>2081.01.19</v>
          </cell>
        </row>
        <row r="292">
          <cell r="F292" t="str">
            <v>2081.01.20</v>
          </cell>
        </row>
        <row r="293">
          <cell r="F293" t="str">
            <v>2081.01.21</v>
          </cell>
        </row>
        <row r="294">
          <cell r="F294" t="str">
            <v>2081.01.22</v>
          </cell>
        </row>
        <row r="295">
          <cell r="F295" t="str">
            <v>2081.01.23</v>
          </cell>
        </row>
        <row r="296">
          <cell r="F296" t="str">
            <v>2081.01.24</v>
          </cell>
        </row>
        <row r="297">
          <cell r="F297" t="str">
            <v>2081.01.25</v>
          </cell>
        </row>
        <row r="298">
          <cell r="F298" t="str">
            <v>2081.01.26</v>
          </cell>
        </row>
        <row r="299">
          <cell r="F299" t="str">
            <v>2081.01.27</v>
          </cell>
        </row>
        <row r="300">
          <cell r="F300" t="str">
            <v>2081.01.28</v>
          </cell>
        </row>
        <row r="301">
          <cell r="F301" t="str">
            <v>2081.01.29</v>
          </cell>
        </row>
        <row r="302">
          <cell r="F302" t="str">
            <v>2081.01.30</v>
          </cell>
        </row>
        <row r="303">
          <cell r="F303" t="str">
            <v>2081.01.31</v>
          </cell>
        </row>
        <row r="304">
          <cell r="F304" t="str">
            <v>2081.02.01</v>
          </cell>
        </row>
        <row r="305">
          <cell r="F305" t="str">
            <v>2081.02.02</v>
          </cell>
        </row>
        <row r="306">
          <cell r="F306" t="str">
            <v>2081.02.03</v>
          </cell>
        </row>
        <row r="307">
          <cell r="F307" t="str">
            <v>2081.02.04</v>
          </cell>
        </row>
        <row r="308">
          <cell r="F308" t="str">
            <v>2081.02.05</v>
          </cell>
        </row>
        <row r="309">
          <cell r="F309" t="str">
            <v>2081.02.06</v>
          </cell>
        </row>
        <row r="310">
          <cell r="F310" t="str">
            <v>2081.02.07</v>
          </cell>
        </row>
        <row r="311">
          <cell r="F311" t="str">
            <v>2081.02.08</v>
          </cell>
        </row>
        <row r="312">
          <cell r="F312" t="str">
            <v>2081.02.09</v>
          </cell>
        </row>
        <row r="313">
          <cell r="F313" t="str">
            <v>2081.02.10</v>
          </cell>
        </row>
        <row r="314">
          <cell r="F314" t="str">
            <v>2081.02.11</v>
          </cell>
        </row>
        <row r="315">
          <cell r="F315" t="str">
            <v>2081.02.12</v>
          </cell>
        </row>
        <row r="316">
          <cell r="F316" t="str">
            <v>2081.02.13</v>
          </cell>
        </row>
        <row r="317">
          <cell r="F317" t="str">
            <v>2081.02.14</v>
          </cell>
        </row>
        <row r="318">
          <cell r="F318" t="str">
            <v>2081.02.15</v>
          </cell>
        </row>
        <row r="319">
          <cell r="F319" t="str">
            <v>2081.02.16</v>
          </cell>
        </row>
        <row r="320">
          <cell r="F320" t="str">
            <v>2081.02.17</v>
          </cell>
        </row>
        <row r="321">
          <cell r="F321" t="str">
            <v>2081.02.18</v>
          </cell>
        </row>
        <row r="322">
          <cell r="F322" t="str">
            <v>2081.02.19</v>
          </cell>
        </row>
        <row r="323">
          <cell r="F323" t="str">
            <v>2081.02.20</v>
          </cell>
        </row>
        <row r="324">
          <cell r="F324" t="str">
            <v>2081.02.21</v>
          </cell>
        </row>
        <row r="325">
          <cell r="F325" t="str">
            <v>2081.02.22</v>
          </cell>
        </row>
        <row r="326">
          <cell r="F326" t="str">
            <v>2081.02.23</v>
          </cell>
        </row>
        <row r="327">
          <cell r="F327" t="str">
            <v>2081.02.24</v>
          </cell>
        </row>
        <row r="328">
          <cell r="F328" t="str">
            <v>2081.02.25</v>
          </cell>
        </row>
        <row r="329">
          <cell r="F329" t="str">
            <v>2081.02.26</v>
          </cell>
        </row>
        <row r="330">
          <cell r="F330" t="str">
            <v>2081.02.27</v>
          </cell>
        </row>
        <row r="331">
          <cell r="F331" t="str">
            <v>2081.02.28</v>
          </cell>
        </row>
        <row r="332">
          <cell r="F332" t="str">
            <v>2081.02.29</v>
          </cell>
        </row>
        <row r="333">
          <cell r="F333" t="str">
            <v>2081.02.30</v>
          </cell>
        </row>
        <row r="334">
          <cell r="F334" t="str">
            <v>2081.02.31</v>
          </cell>
        </row>
        <row r="335">
          <cell r="F335" t="str">
            <v>2081.02.32</v>
          </cell>
        </row>
        <row r="336">
          <cell r="F336" t="str">
            <v>2081.03.01</v>
          </cell>
        </row>
        <row r="337">
          <cell r="F337" t="str">
            <v>2081.03.02</v>
          </cell>
        </row>
        <row r="338">
          <cell r="F338" t="str">
            <v>2081.03.03</v>
          </cell>
        </row>
        <row r="339">
          <cell r="F339" t="str">
            <v>2081.03.04</v>
          </cell>
        </row>
        <row r="340">
          <cell r="F340" t="str">
            <v>2081.03.05</v>
          </cell>
        </row>
        <row r="341">
          <cell r="F341" t="str">
            <v>2081.03.06</v>
          </cell>
        </row>
        <row r="342">
          <cell r="F342" t="str">
            <v>2081.03.07</v>
          </cell>
        </row>
        <row r="343">
          <cell r="F343" t="str">
            <v>2081.03.08</v>
          </cell>
        </row>
        <row r="344">
          <cell r="F344" t="str">
            <v>2081.03.09</v>
          </cell>
        </row>
        <row r="345">
          <cell r="F345" t="str">
            <v>2081.03.10</v>
          </cell>
        </row>
        <row r="346">
          <cell r="F346" t="str">
            <v>2081.03.11</v>
          </cell>
        </row>
        <row r="347">
          <cell r="F347" t="str">
            <v>2081.03.12</v>
          </cell>
        </row>
        <row r="348">
          <cell r="F348" t="str">
            <v>2081.03.13</v>
          </cell>
        </row>
        <row r="349">
          <cell r="F349" t="str">
            <v>2081.03.14</v>
          </cell>
        </row>
        <row r="350">
          <cell r="F350" t="str">
            <v>2081.03.15</v>
          </cell>
        </row>
        <row r="351">
          <cell r="F351" t="str">
            <v>2081.03.16</v>
          </cell>
        </row>
        <row r="352">
          <cell r="F352" t="str">
            <v>2081.03.17</v>
          </cell>
        </row>
        <row r="353">
          <cell r="F353" t="str">
            <v>2081.03.18</v>
          </cell>
        </row>
        <row r="354">
          <cell r="F354" t="str">
            <v>2081.03.19</v>
          </cell>
        </row>
        <row r="355">
          <cell r="F355" t="str">
            <v>2081.03.20</v>
          </cell>
        </row>
        <row r="356">
          <cell r="F356" t="str">
            <v>2081.03.21</v>
          </cell>
        </row>
        <row r="357">
          <cell r="F357" t="str">
            <v>2081.03.22</v>
          </cell>
        </row>
        <row r="358">
          <cell r="F358" t="str">
            <v>2081.03.23</v>
          </cell>
        </row>
        <row r="359">
          <cell r="F359" t="str">
            <v>2081.03.24</v>
          </cell>
        </row>
        <row r="360">
          <cell r="F360" t="str">
            <v>2081.03.25</v>
          </cell>
        </row>
        <row r="361">
          <cell r="F361" t="str">
            <v>2081.03.26</v>
          </cell>
        </row>
        <row r="362">
          <cell r="F362" t="str">
            <v>2081.03.27</v>
          </cell>
        </row>
        <row r="363">
          <cell r="F363" t="str">
            <v>2081.03.28</v>
          </cell>
        </row>
        <row r="364">
          <cell r="F364" t="str">
            <v>2081.03.29</v>
          </cell>
        </row>
        <row r="365">
          <cell r="F365" t="str">
            <v>2081.03.30</v>
          </cell>
        </row>
        <row r="366">
          <cell r="F366" t="str">
            <v>2081.03.31</v>
          </cell>
        </row>
        <row r="367">
          <cell r="F367" t="str">
            <v>0.00.00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V242"/>
  <sheetViews>
    <sheetView tabSelected="1" topLeftCell="B1" zoomScaleSheetLayoutView="115" workbookViewId="0">
      <selection activeCell="P17" sqref="P17"/>
    </sheetView>
  </sheetViews>
  <sheetFormatPr defaultRowHeight="17.25"/>
  <cols>
    <col min="1" max="1" width="3" style="2" bestFit="1" customWidth="1"/>
    <col min="2" max="2" width="8.85546875" style="2" bestFit="1" customWidth="1"/>
    <col min="3" max="3" width="26.140625" style="2" customWidth="1"/>
    <col min="4" max="4" width="17" style="2" customWidth="1"/>
    <col min="5" max="5" width="10.85546875" style="2" customWidth="1"/>
    <col min="6" max="6" width="11.5703125" style="1" customWidth="1"/>
    <col min="7" max="7" width="10.5703125" style="1" customWidth="1"/>
    <col min="8" max="8" width="10.7109375" style="1" customWidth="1"/>
    <col min="9" max="9" width="12.28515625" style="1" bestFit="1" customWidth="1"/>
    <col min="10" max="10" width="10.140625" style="1" customWidth="1"/>
    <col min="11" max="11" width="11.5703125" style="1" customWidth="1"/>
    <col min="12" max="12" width="9" style="1" customWidth="1"/>
    <col min="13" max="13" width="7.7109375" style="1" customWidth="1"/>
    <col min="14" max="14" width="7.28515625" style="1" customWidth="1"/>
    <col min="15" max="15" width="7.42578125" style="1" customWidth="1"/>
    <col min="16" max="16" width="8" style="1" customWidth="1"/>
    <col min="17" max="18" width="9.140625" style="1" customWidth="1"/>
    <col min="19" max="19" width="25.140625" style="1" customWidth="1"/>
    <col min="20" max="20" width="13.5703125" style="1" customWidth="1"/>
    <col min="21" max="21" width="23.5703125" style="1" hidden="1" customWidth="1"/>
    <col min="22" max="22" width="18.85546875" style="1" hidden="1" customWidth="1"/>
    <col min="23" max="243" width="0" style="1" hidden="1" customWidth="1"/>
    <col min="244" max="244" width="9.140625" style="1" customWidth="1"/>
    <col min="245" max="358" width="0" style="1" hidden="1" customWidth="1"/>
    <col min="359" max="359" width="9.140625" style="1" customWidth="1"/>
    <col min="360" max="562" width="0" style="1" hidden="1" customWidth="1"/>
    <col min="563" max="16384" width="9.140625" style="1"/>
  </cols>
  <sheetData>
    <row r="2" spans="1:15" s="2" customFormat="1" ht="30" customHeight="1" thickBot="1">
      <c r="A2" s="1"/>
      <c r="B2" s="129" t="s">
        <v>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5" s="2" customFormat="1">
      <c r="A3" s="1"/>
      <c r="B3" s="131" t="s">
        <v>1</v>
      </c>
      <c r="C3" s="133" t="s">
        <v>2</v>
      </c>
      <c r="D3" s="82" t="s">
        <v>145</v>
      </c>
      <c r="E3" s="83"/>
      <c r="F3" s="83"/>
      <c r="G3" s="82" t="s">
        <v>3</v>
      </c>
      <c r="H3" s="82"/>
      <c r="I3" s="83"/>
      <c r="J3" s="82" t="s">
        <v>4</v>
      </c>
      <c r="K3" s="82"/>
      <c r="L3" s="82"/>
      <c r="M3" s="84"/>
    </row>
    <row r="4" spans="1:15" customFormat="1" ht="30">
      <c r="A4" s="3"/>
      <c r="B4" s="132"/>
      <c r="C4" s="134"/>
      <c r="D4" s="4" t="s">
        <v>5</v>
      </c>
      <c r="E4" s="5" t="s">
        <v>6</v>
      </c>
      <c r="F4" s="5" t="s">
        <v>7</v>
      </c>
      <c r="G4" s="4" t="s">
        <v>5</v>
      </c>
      <c r="H4" s="5" t="s">
        <v>6</v>
      </c>
      <c r="I4" s="5" t="s">
        <v>7</v>
      </c>
      <c r="J4" s="4" t="s">
        <v>5</v>
      </c>
      <c r="K4" s="5" t="s">
        <v>6</v>
      </c>
      <c r="L4" s="4" t="s">
        <v>8</v>
      </c>
      <c r="M4" s="85" t="s">
        <v>9</v>
      </c>
    </row>
    <row r="5" spans="1:15" customFormat="1" ht="15">
      <c r="A5" s="6">
        <v>4</v>
      </c>
      <c r="B5" s="86">
        <v>1</v>
      </c>
      <c r="C5" s="7" t="s">
        <v>10</v>
      </c>
      <c r="D5" s="8">
        <v>2041466</v>
      </c>
      <c r="E5" s="9">
        <v>1503834</v>
      </c>
      <c r="F5" s="10">
        <f>ROUNDUP(E5/D5*100,2)</f>
        <v>73.67</v>
      </c>
      <c r="G5" s="8">
        <v>1813083</v>
      </c>
      <c r="H5" s="9">
        <v>1414098</v>
      </c>
      <c r="I5" s="10">
        <f>ROUNDUP(+H5/G5*100,2)</f>
        <v>78</v>
      </c>
      <c r="J5" s="8">
        <f>+D5-G5</f>
        <v>228383</v>
      </c>
      <c r="K5" s="9">
        <f>+E5-H5</f>
        <v>89736</v>
      </c>
      <c r="L5" s="11">
        <f>+J5/G5*100</f>
        <v>12.596389685414291</v>
      </c>
      <c r="M5" s="87">
        <f>+K5/H5*100</f>
        <v>6.3458119592842932</v>
      </c>
    </row>
    <row r="6" spans="1:15" customFormat="1" ht="15">
      <c r="A6" s="6">
        <v>5</v>
      </c>
      <c r="B6" s="88">
        <v>2</v>
      </c>
      <c r="C6" s="7" t="s">
        <v>11</v>
      </c>
      <c r="D6" s="8">
        <v>2237440</v>
      </c>
      <c r="E6" s="9">
        <v>1490520</v>
      </c>
      <c r="F6" s="10">
        <f t="shared" ref="F6:F17" si="0">ROUNDUP(E6/D6*100,2)</f>
        <v>66.62</v>
      </c>
      <c r="G6" s="8">
        <v>2221458</v>
      </c>
      <c r="H6" s="9">
        <v>1451180</v>
      </c>
      <c r="I6" s="10">
        <f t="shared" ref="I6:I16" si="1">ROUNDUP(+H6/G6*100,2)</f>
        <v>65.33</v>
      </c>
      <c r="J6" s="8">
        <f t="shared" ref="J6:K16" si="2">+D6-G6</f>
        <v>15982</v>
      </c>
      <c r="K6" s="9">
        <f t="shared" si="2"/>
        <v>39340</v>
      </c>
      <c r="L6" s="11">
        <f t="shared" ref="L6:M17" si="3">+J6/G6*100</f>
        <v>0.71943741452685572</v>
      </c>
      <c r="M6" s="87">
        <f t="shared" si="3"/>
        <v>2.7108973387174573</v>
      </c>
      <c r="O6" s="12"/>
    </row>
    <row r="7" spans="1:15" customFormat="1" ht="15">
      <c r="A7" s="6">
        <v>6</v>
      </c>
      <c r="B7" s="88">
        <v>3</v>
      </c>
      <c r="C7" s="7" t="s">
        <v>12</v>
      </c>
      <c r="D7" s="8">
        <v>2111793</v>
      </c>
      <c r="E7" s="9">
        <v>1412942</v>
      </c>
      <c r="F7" s="10">
        <f t="shared" si="0"/>
        <v>66.910000000000011</v>
      </c>
      <c r="G7" s="8">
        <v>2445385</v>
      </c>
      <c r="H7" s="9">
        <v>1486099</v>
      </c>
      <c r="I7" s="10">
        <f t="shared" si="1"/>
        <v>60.78</v>
      </c>
      <c r="J7" s="8">
        <f t="shared" si="2"/>
        <v>-333592</v>
      </c>
      <c r="K7" s="9">
        <f t="shared" si="2"/>
        <v>-73157</v>
      </c>
      <c r="L7" s="11">
        <f t="shared" si="3"/>
        <v>-13.641696501777838</v>
      </c>
      <c r="M7" s="87">
        <f t="shared" si="3"/>
        <v>-4.9227541368374519</v>
      </c>
    </row>
    <row r="8" spans="1:15" customFormat="1" ht="15">
      <c r="A8" s="6">
        <v>7</v>
      </c>
      <c r="B8" s="88">
        <v>4</v>
      </c>
      <c r="C8" s="7" t="s">
        <v>13</v>
      </c>
      <c r="D8" s="8">
        <v>2182562</v>
      </c>
      <c r="E8" s="9">
        <v>1668307</v>
      </c>
      <c r="F8" s="10">
        <f t="shared" si="0"/>
        <v>76.440000000000012</v>
      </c>
      <c r="G8" s="8">
        <v>2389192</v>
      </c>
      <c r="H8" s="9">
        <v>1242149</v>
      </c>
      <c r="I8" s="10">
        <f t="shared" si="1"/>
        <v>52</v>
      </c>
      <c r="J8" s="8">
        <f t="shared" si="2"/>
        <v>-206630</v>
      </c>
      <c r="K8" s="9">
        <f t="shared" si="2"/>
        <v>426158</v>
      </c>
      <c r="L8" s="11">
        <f t="shared" si="3"/>
        <v>-8.6485305492400766</v>
      </c>
      <c r="M8" s="87">
        <f t="shared" si="3"/>
        <v>34.308122455518621</v>
      </c>
      <c r="O8" s="12"/>
    </row>
    <row r="9" spans="1:15" customFormat="1" ht="15">
      <c r="A9" s="6">
        <v>8</v>
      </c>
      <c r="B9" s="88">
        <v>5</v>
      </c>
      <c r="C9" s="7" t="s">
        <v>14</v>
      </c>
      <c r="D9" s="8">
        <v>2158025</v>
      </c>
      <c r="E9" s="9">
        <v>1645831</v>
      </c>
      <c r="F9" s="10">
        <f t="shared" si="0"/>
        <v>76.27000000000001</v>
      </c>
      <c r="G9" s="8">
        <v>2523666</v>
      </c>
      <c r="H9" s="9">
        <v>1559001</v>
      </c>
      <c r="I9" s="10">
        <f t="shared" si="1"/>
        <v>61.78</v>
      </c>
      <c r="J9" s="8">
        <f t="shared" si="2"/>
        <v>-365641</v>
      </c>
      <c r="K9" s="9">
        <f>+E9-H9</f>
        <v>86830</v>
      </c>
      <c r="L9" s="11">
        <f t="shared" si="3"/>
        <v>-14.48848619429037</v>
      </c>
      <c r="M9" s="87">
        <f t="shared" si="3"/>
        <v>5.5695923222627828</v>
      </c>
    </row>
    <row r="10" spans="1:15" customFormat="1" ht="15">
      <c r="A10" s="6">
        <v>9</v>
      </c>
      <c r="B10" s="86">
        <v>6</v>
      </c>
      <c r="C10" s="7" t="s">
        <v>15</v>
      </c>
      <c r="D10" s="8">
        <v>2241562</v>
      </c>
      <c r="E10" s="9">
        <v>1594733</v>
      </c>
      <c r="F10" s="10">
        <f t="shared" si="0"/>
        <v>71.150000000000006</v>
      </c>
      <c r="G10" s="8">
        <v>2566066</v>
      </c>
      <c r="H10" s="9">
        <v>1535555</v>
      </c>
      <c r="I10" s="10">
        <f t="shared" si="1"/>
        <v>59.85</v>
      </c>
      <c r="J10" s="8">
        <f t="shared" si="2"/>
        <v>-324504</v>
      </c>
      <c r="K10" s="9">
        <f t="shared" si="2"/>
        <v>59178</v>
      </c>
      <c r="L10" s="11">
        <f t="shared" si="3"/>
        <v>-12.645972473038494</v>
      </c>
      <c r="M10" s="87">
        <f t="shared" si="3"/>
        <v>3.8538508877897568</v>
      </c>
    </row>
    <row r="11" spans="1:15" customFormat="1" ht="15">
      <c r="A11" s="6">
        <v>10</v>
      </c>
      <c r="B11" s="86">
        <v>7</v>
      </c>
      <c r="C11" s="7" t="s">
        <v>16</v>
      </c>
      <c r="D11" s="8">
        <v>2180332</v>
      </c>
      <c r="E11" s="9">
        <v>1638017</v>
      </c>
      <c r="F11" s="10">
        <f t="shared" si="0"/>
        <v>75.13000000000001</v>
      </c>
      <c r="G11" s="8">
        <v>2314211</v>
      </c>
      <c r="H11" s="9">
        <v>1318121</v>
      </c>
      <c r="I11" s="10">
        <f t="shared" si="1"/>
        <v>56.96</v>
      </c>
      <c r="J11" s="8">
        <f t="shared" si="2"/>
        <v>-133879</v>
      </c>
      <c r="K11" s="9">
        <f t="shared" si="2"/>
        <v>319896</v>
      </c>
      <c r="L11" s="11">
        <f t="shared" si="3"/>
        <v>-5.785081827024416</v>
      </c>
      <c r="M11" s="87">
        <f t="shared" si="3"/>
        <v>24.269092139492503</v>
      </c>
    </row>
    <row r="12" spans="1:15" customFormat="1" ht="15">
      <c r="A12" s="6">
        <v>11</v>
      </c>
      <c r="B12" s="86">
        <v>8</v>
      </c>
      <c r="C12" s="7" t="s">
        <v>17</v>
      </c>
      <c r="D12" s="8">
        <v>2314886</v>
      </c>
      <c r="E12" s="9">
        <v>1705454</v>
      </c>
      <c r="F12" s="10">
        <f>ROUNDUP(E12/D12*100,2)</f>
        <v>73.680000000000007</v>
      </c>
      <c r="G12" s="8">
        <v>2501765</v>
      </c>
      <c r="H12" s="9">
        <v>1594833</v>
      </c>
      <c r="I12" s="10">
        <f t="shared" si="1"/>
        <v>63.75</v>
      </c>
      <c r="J12" s="8">
        <f t="shared" si="2"/>
        <v>-186879</v>
      </c>
      <c r="K12" s="9">
        <f t="shared" si="2"/>
        <v>110621</v>
      </c>
      <c r="L12" s="11">
        <f t="shared" si="3"/>
        <v>-7.4698862603002274</v>
      </c>
      <c r="M12" s="87">
        <f t="shared" si="3"/>
        <v>6.9362121300474726</v>
      </c>
    </row>
    <row r="13" spans="1:15" customFormat="1" ht="15">
      <c r="A13" s="6">
        <v>12</v>
      </c>
      <c r="B13" s="86">
        <v>9</v>
      </c>
      <c r="C13" s="7" t="s">
        <v>18</v>
      </c>
      <c r="D13" s="8">
        <v>2409726</v>
      </c>
      <c r="E13" s="9">
        <v>1988805</v>
      </c>
      <c r="F13" s="10">
        <f t="shared" ref="F13:F16" si="4">ROUNDUP(E13/D13*100,2)</f>
        <v>82.54</v>
      </c>
      <c r="G13" s="8">
        <v>2450373</v>
      </c>
      <c r="H13" s="9">
        <v>1557552</v>
      </c>
      <c r="I13" s="10">
        <f t="shared" si="1"/>
        <v>63.57</v>
      </c>
      <c r="J13" s="8">
        <f t="shared" si="2"/>
        <v>-40647</v>
      </c>
      <c r="K13" s="9">
        <f>+E13-H13</f>
        <v>431253</v>
      </c>
      <c r="L13" s="11">
        <f t="shared" si="3"/>
        <v>-1.6588086793316772</v>
      </c>
      <c r="M13" s="87">
        <f>+K13/H13*100</f>
        <v>27.687871737187585</v>
      </c>
    </row>
    <row r="14" spans="1:15" customFormat="1" ht="15">
      <c r="A14" s="6">
        <v>1</v>
      </c>
      <c r="B14" s="86">
        <v>10</v>
      </c>
      <c r="C14" s="7" t="s">
        <v>19</v>
      </c>
      <c r="D14" s="8">
        <v>2334098</v>
      </c>
      <c r="E14" s="9"/>
      <c r="F14" s="10">
        <f t="shared" si="4"/>
        <v>0</v>
      </c>
      <c r="G14" s="8">
        <v>2472511</v>
      </c>
      <c r="H14" s="9">
        <v>1534378</v>
      </c>
      <c r="I14" s="10">
        <f t="shared" si="1"/>
        <v>62.059999999999995</v>
      </c>
      <c r="J14" s="8">
        <f t="shared" si="2"/>
        <v>-138413</v>
      </c>
      <c r="K14" s="9">
        <f t="shared" si="2"/>
        <v>-1534378</v>
      </c>
      <c r="L14" s="11">
        <f t="shared" si="3"/>
        <v>-5.5980741845031226</v>
      </c>
      <c r="M14" s="87">
        <f t="shared" si="3"/>
        <v>-100</v>
      </c>
    </row>
    <row r="15" spans="1:15" customFormat="1" ht="15">
      <c r="A15" s="6">
        <v>2</v>
      </c>
      <c r="B15" s="86">
        <v>11</v>
      </c>
      <c r="C15" s="7" t="s">
        <v>20</v>
      </c>
      <c r="D15" s="8">
        <v>2539373</v>
      </c>
      <c r="E15" s="9"/>
      <c r="F15" s="10">
        <f t="shared" si="4"/>
        <v>0</v>
      </c>
      <c r="G15" s="8">
        <v>2496601</v>
      </c>
      <c r="H15" s="9">
        <v>1752106</v>
      </c>
      <c r="I15" s="10">
        <f t="shared" si="1"/>
        <v>70.180000000000007</v>
      </c>
      <c r="J15" s="8">
        <f t="shared" si="2"/>
        <v>42772</v>
      </c>
      <c r="K15" s="9">
        <f t="shared" si="2"/>
        <v>-1752106</v>
      </c>
      <c r="L15" s="11">
        <f t="shared" si="3"/>
        <v>1.7132092793361853</v>
      </c>
      <c r="M15" s="87">
        <f t="shared" si="3"/>
        <v>-100</v>
      </c>
    </row>
    <row r="16" spans="1:15" customFormat="1" ht="15">
      <c r="A16" s="6">
        <v>3</v>
      </c>
      <c r="B16" s="86">
        <v>12</v>
      </c>
      <c r="C16" s="7" t="s">
        <v>144</v>
      </c>
      <c r="D16" s="8">
        <v>2432326</v>
      </c>
      <c r="E16" s="9"/>
      <c r="F16" s="10">
        <f t="shared" si="4"/>
        <v>0</v>
      </c>
      <c r="G16" s="8">
        <v>2468218</v>
      </c>
      <c r="H16" s="9">
        <v>1712161</v>
      </c>
      <c r="I16" s="10">
        <f t="shared" si="1"/>
        <v>69.37</v>
      </c>
      <c r="J16" s="8">
        <f t="shared" si="2"/>
        <v>-35892</v>
      </c>
      <c r="K16" s="9">
        <f t="shared" si="2"/>
        <v>-1712161</v>
      </c>
      <c r="L16" s="11">
        <f t="shared" si="3"/>
        <v>-1.4541665282402121</v>
      </c>
      <c r="M16" s="87">
        <f t="shared" si="3"/>
        <v>-100</v>
      </c>
    </row>
    <row r="17" spans="1:13" customFormat="1" ht="18" thickBot="1">
      <c r="A17" s="1"/>
      <c r="B17" s="89"/>
      <c r="C17" s="90" t="s">
        <v>21</v>
      </c>
      <c r="D17" s="90">
        <f>SUM(D5:D16)</f>
        <v>27183589</v>
      </c>
      <c r="E17" s="90">
        <f>SUM(E5:E16)</f>
        <v>14648443</v>
      </c>
      <c r="F17" s="91">
        <f t="shared" si="0"/>
        <v>53.89</v>
      </c>
      <c r="G17" s="90">
        <f>SUM(G5:G16)</f>
        <v>28662529</v>
      </c>
      <c r="H17" s="90">
        <f>SUM(H5:H16)</f>
        <v>18157233</v>
      </c>
      <c r="I17" s="91">
        <f>ROUNDUP(+H17/G17*100,2)</f>
        <v>63.35</v>
      </c>
      <c r="J17" s="92">
        <f>SUM(J5:J16)</f>
        <v>-1478940</v>
      </c>
      <c r="K17" s="90">
        <f>SUM(K5:K16)</f>
        <v>-3508790</v>
      </c>
      <c r="L17" s="93">
        <f t="shared" si="3"/>
        <v>-5.1598377798414097</v>
      </c>
      <c r="M17" s="94">
        <f t="shared" si="3"/>
        <v>-19.324475265586997</v>
      </c>
    </row>
    <row r="18" spans="1:13" customFormat="1">
      <c r="A18" s="1"/>
      <c r="B18" s="13"/>
      <c r="C18" s="13"/>
      <c r="D18" s="13"/>
      <c r="E18" s="13"/>
      <c r="F18" s="14"/>
      <c r="G18" s="13"/>
      <c r="H18" s="13"/>
      <c r="I18" s="14"/>
      <c r="J18" s="15"/>
      <c r="K18" s="13"/>
      <c r="L18" s="16"/>
      <c r="M18" s="17"/>
    </row>
    <row r="19" spans="1:13" customFormat="1">
      <c r="A19" s="1"/>
      <c r="B19" s="1"/>
      <c r="C19" s="1"/>
      <c r="D19" s="1"/>
      <c r="E19" s="18"/>
      <c r="K19" s="18"/>
      <c r="L19" s="18"/>
    </row>
    <row r="20" spans="1:13" customFormat="1">
      <c r="A20" s="1"/>
      <c r="B20" s="1"/>
      <c r="C20" s="1"/>
      <c r="D20" s="1"/>
      <c r="E20" s="18"/>
      <c r="K20" s="18"/>
      <c r="L20" s="18"/>
    </row>
    <row r="21" spans="1:13" customFormat="1">
      <c r="A21" s="1"/>
      <c r="B21" s="1"/>
      <c r="C21" s="1"/>
      <c r="D21" s="1"/>
      <c r="E21" s="18"/>
      <c r="K21" s="18"/>
      <c r="L21" s="18"/>
    </row>
    <row r="22" spans="1:13" customFormat="1" ht="21.75" thickBot="1">
      <c r="A22" s="1"/>
      <c r="B22" s="129" t="s">
        <v>0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customFormat="1">
      <c r="A23" s="1"/>
      <c r="B23" s="131" t="s">
        <v>1</v>
      </c>
      <c r="C23" s="133" t="s">
        <v>2</v>
      </c>
      <c r="D23" s="82" t="s">
        <v>145</v>
      </c>
      <c r="E23" s="83"/>
      <c r="F23" s="83"/>
      <c r="G23" s="82" t="s">
        <v>3</v>
      </c>
      <c r="H23" s="82"/>
      <c r="I23" s="83"/>
      <c r="J23" s="82" t="s">
        <v>4</v>
      </c>
      <c r="K23" s="82"/>
      <c r="L23" s="82"/>
      <c r="M23" s="84"/>
    </row>
    <row r="24" spans="1:13" customFormat="1" ht="30">
      <c r="A24" s="1"/>
      <c r="B24" s="132"/>
      <c r="C24" s="134"/>
      <c r="D24" s="4" t="s">
        <v>5</v>
      </c>
      <c r="E24" s="5" t="s">
        <v>6</v>
      </c>
      <c r="F24" s="5" t="s">
        <v>7</v>
      </c>
      <c r="G24" s="4" t="s">
        <v>5</v>
      </c>
      <c r="H24" s="5" t="s">
        <v>6</v>
      </c>
      <c r="I24" s="5" t="s">
        <v>7</v>
      </c>
      <c r="J24" s="4" t="s">
        <v>5</v>
      </c>
      <c r="K24" s="5" t="s">
        <v>6</v>
      </c>
      <c r="L24" s="4" t="s">
        <v>8</v>
      </c>
      <c r="M24" s="85" t="s">
        <v>9</v>
      </c>
    </row>
    <row r="25" spans="1:13" customFormat="1">
      <c r="A25" s="1"/>
      <c r="B25" s="86">
        <v>1</v>
      </c>
      <c r="C25" s="7" t="s">
        <v>10</v>
      </c>
      <c r="D25" s="8">
        <v>2041466</v>
      </c>
      <c r="E25" s="9">
        <v>1503834</v>
      </c>
      <c r="F25" s="10">
        <f>ROUNDUP(E25/D25*100,2)</f>
        <v>73.67</v>
      </c>
      <c r="G25" s="8">
        <v>1813083</v>
      </c>
      <c r="H25" s="9">
        <v>1414098</v>
      </c>
      <c r="I25" s="10">
        <f>ROUNDUP(+H25/G25*100,2)</f>
        <v>78</v>
      </c>
      <c r="J25" s="8">
        <f>+D25-G25</f>
        <v>228383</v>
      </c>
      <c r="K25" s="9">
        <f>+E25-H25</f>
        <v>89736</v>
      </c>
      <c r="L25" s="11">
        <f>+J25/G25*100</f>
        <v>12.596389685414291</v>
      </c>
      <c r="M25" s="87">
        <f>+K25/H25*100</f>
        <v>6.3458119592842932</v>
      </c>
    </row>
    <row r="26" spans="1:13" customFormat="1">
      <c r="A26" s="1"/>
      <c r="B26" s="88">
        <v>2</v>
      </c>
      <c r="C26" s="7" t="s">
        <v>11</v>
      </c>
      <c r="D26" s="8">
        <v>2237440</v>
      </c>
      <c r="E26" s="9">
        <v>1490520</v>
      </c>
      <c r="F26" s="10">
        <f t="shared" ref="F26:F33" si="5">ROUNDUP(E26/D26*100,2)</f>
        <v>66.62</v>
      </c>
      <c r="G26" s="8">
        <v>2221458</v>
      </c>
      <c r="H26" s="9">
        <v>1451180</v>
      </c>
      <c r="I26" s="10">
        <f t="shared" ref="I26:I33" si="6">ROUNDUP(+H26/G26*100,2)</f>
        <v>65.33</v>
      </c>
      <c r="J26" s="8">
        <f t="shared" ref="J26:J33" si="7">+D26-G26</f>
        <v>15982</v>
      </c>
      <c r="K26" s="9">
        <f t="shared" ref="K26:K28" si="8">+E26-H26</f>
        <v>39340</v>
      </c>
      <c r="L26" s="11">
        <f t="shared" ref="L26:L34" si="9">+J26/G26*100</f>
        <v>0.71943741452685572</v>
      </c>
      <c r="M26" s="87">
        <f t="shared" ref="M26:M32" si="10">+K26/H26*100</f>
        <v>2.7108973387174573</v>
      </c>
    </row>
    <row r="27" spans="1:13" customFormat="1">
      <c r="A27" s="1"/>
      <c r="B27" s="88">
        <v>3</v>
      </c>
      <c r="C27" s="7" t="s">
        <v>12</v>
      </c>
      <c r="D27" s="8">
        <v>2111793</v>
      </c>
      <c r="E27" s="9">
        <v>1412942</v>
      </c>
      <c r="F27" s="10">
        <f t="shared" si="5"/>
        <v>66.910000000000011</v>
      </c>
      <c r="G27" s="8">
        <v>2445385</v>
      </c>
      <c r="H27" s="9">
        <v>1486099</v>
      </c>
      <c r="I27" s="10">
        <f t="shared" si="6"/>
        <v>60.78</v>
      </c>
      <c r="J27" s="8">
        <f t="shared" si="7"/>
        <v>-333592</v>
      </c>
      <c r="K27" s="9">
        <f t="shared" si="8"/>
        <v>-73157</v>
      </c>
      <c r="L27" s="11">
        <f t="shared" si="9"/>
        <v>-13.641696501777838</v>
      </c>
      <c r="M27" s="87">
        <f t="shared" si="10"/>
        <v>-4.9227541368374519</v>
      </c>
    </row>
    <row r="28" spans="1:13" customFormat="1">
      <c r="A28" s="1"/>
      <c r="B28" s="88">
        <v>4</v>
      </c>
      <c r="C28" s="7" t="s">
        <v>13</v>
      </c>
      <c r="D28" s="8">
        <v>2182562</v>
      </c>
      <c r="E28" s="9">
        <v>1668307</v>
      </c>
      <c r="F28" s="10">
        <f t="shared" si="5"/>
        <v>76.440000000000012</v>
      </c>
      <c r="G28" s="8">
        <v>2389192</v>
      </c>
      <c r="H28" s="9">
        <v>1242149</v>
      </c>
      <c r="I28" s="10">
        <f t="shared" si="6"/>
        <v>52</v>
      </c>
      <c r="J28" s="8">
        <f t="shared" si="7"/>
        <v>-206630</v>
      </c>
      <c r="K28" s="9">
        <f t="shared" si="8"/>
        <v>426158</v>
      </c>
      <c r="L28" s="11">
        <f t="shared" si="9"/>
        <v>-8.6485305492400766</v>
      </c>
      <c r="M28" s="87">
        <f t="shared" si="10"/>
        <v>34.308122455518621</v>
      </c>
    </row>
    <row r="29" spans="1:13" customFormat="1">
      <c r="A29" s="1"/>
      <c r="B29" s="88">
        <v>5</v>
      </c>
      <c r="C29" s="7" t="s">
        <v>14</v>
      </c>
      <c r="D29" s="8">
        <v>2158025</v>
      </c>
      <c r="E29" s="9">
        <v>1645831</v>
      </c>
      <c r="F29" s="10">
        <f t="shared" si="5"/>
        <v>76.27000000000001</v>
      </c>
      <c r="G29" s="8">
        <v>2523666</v>
      </c>
      <c r="H29" s="9">
        <v>1559001</v>
      </c>
      <c r="I29" s="10">
        <f t="shared" si="6"/>
        <v>61.78</v>
      </c>
      <c r="J29" s="8">
        <f t="shared" si="7"/>
        <v>-365641</v>
      </c>
      <c r="K29" s="9">
        <f>+E29-H29</f>
        <v>86830</v>
      </c>
      <c r="L29" s="11">
        <f t="shared" si="9"/>
        <v>-14.48848619429037</v>
      </c>
      <c r="M29" s="87">
        <f t="shared" si="10"/>
        <v>5.5695923222627828</v>
      </c>
    </row>
    <row r="30" spans="1:13" customFormat="1">
      <c r="A30" s="1"/>
      <c r="B30" s="86">
        <v>6</v>
      </c>
      <c r="C30" s="7" t="s">
        <v>15</v>
      </c>
      <c r="D30" s="8">
        <v>2241562</v>
      </c>
      <c r="E30" s="9">
        <v>1594733</v>
      </c>
      <c r="F30" s="10">
        <f t="shared" si="5"/>
        <v>71.150000000000006</v>
      </c>
      <c r="G30" s="8">
        <v>2566066</v>
      </c>
      <c r="H30" s="9">
        <v>1535555</v>
      </c>
      <c r="I30" s="10">
        <f t="shared" si="6"/>
        <v>59.85</v>
      </c>
      <c r="J30" s="8">
        <f t="shared" si="7"/>
        <v>-324504</v>
      </c>
      <c r="K30" s="9">
        <f t="shared" ref="K30:K32" si="11">+E30-H30</f>
        <v>59178</v>
      </c>
      <c r="L30" s="11">
        <f t="shared" si="9"/>
        <v>-12.645972473038494</v>
      </c>
      <c r="M30" s="87">
        <f t="shared" si="10"/>
        <v>3.8538508877897568</v>
      </c>
    </row>
    <row r="31" spans="1:13" customFormat="1">
      <c r="A31" s="1"/>
      <c r="B31" s="86">
        <v>7</v>
      </c>
      <c r="C31" s="7" t="s">
        <v>16</v>
      </c>
      <c r="D31" s="8">
        <v>2180332</v>
      </c>
      <c r="E31" s="9">
        <v>1638017</v>
      </c>
      <c r="F31" s="10">
        <f t="shared" si="5"/>
        <v>75.13000000000001</v>
      </c>
      <c r="G31" s="8">
        <v>2314211</v>
      </c>
      <c r="H31" s="9">
        <v>1318121</v>
      </c>
      <c r="I31" s="10">
        <f t="shared" si="6"/>
        <v>56.96</v>
      </c>
      <c r="J31" s="8">
        <f t="shared" si="7"/>
        <v>-133879</v>
      </c>
      <c r="K31" s="9">
        <f t="shared" si="11"/>
        <v>319896</v>
      </c>
      <c r="L31" s="11">
        <f t="shared" si="9"/>
        <v>-5.785081827024416</v>
      </c>
      <c r="M31" s="87">
        <f t="shared" si="10"/>
        <v>24.269092139492503</v>
      </c>
    </row>
    <row r="32" spans="1:13" customFormat="1">
      <c r="A32" s="1"/>
      <c r="B32" s="121">
        <v>8</v>
      </c>
      <c r="C32" s="122" t="s">
        <v>188</v>
      </c>
      <c r="D32" s="123">
        <v>2314886</v>
      </c>
      <c r="E32" s="124">
        <v>1705454</v>
      </c>
      <c r="F32" s="10">
        <f t="shared" si="5"/>
        <v>73.680000000000007</v>
      </c>
      <c r="G32" s="123">
        <v>2501765</v>
      </c>
      <c r="H32" s="124">
        <v>1594833</v>
      </c>
      <c r="I32" s="10">
        <f t="shared" si="6"/>
        <v>63.75</v>
      </c>
      <c r="J32" s="8">
        <f t="shared" si="7"/>
        <v>-186879</v>
      </c>
      <c r="K32" s="9">
        <f t="shared" si="11"/>
        <v>110621</v>
      </c>
      <c r="L32" s="11">
        <f t="shared" si="9"/>
        <v>-7.4698862603002274</v>
      </c>
      <c r="M32" s="87">
        <f t="shared" si="10"/>
        <v>6.9362121300474726</v>
      </c>
    </row>
    <row r="33" spans="1:22" customFormat="1">
      <c r="A33" s="1"/>
      <c r="B33" s="86">
        <v>9</v>
      </c>
      <c r="C33" s="7" t="s">
        <v>18</v>
      </c>
      <c r="D33" s="8">
        <v>2409726</v>
      </c>
      <c r="E33" s="9">
        <v>1988805</v>
      </c>
      <c r="F33" s="10">
        <f t="shared" si="5"/>
        <v>82.54</v>
      </c>
      <c r="G33" s="8">
        <v>2450373</v>
      </c>
      <c r="H33" s="9">
        <v>1557552</v>
      </c>
      <c r="I33" s="10">
        <f t="shared" si="6"/>
        <v>63.57</v>
      </c>
      <c r="J33" s="8">
        <f t="shared" si="7"/>
        <v>-40647</v>
      </c>
      <c r="K33" s="9">
        <f>+E33-H33</f>
        <v>431253</v>
      </c>
      <c r="L33" s="11">
        <f t="shared" si="9"/>
        <v>-1.6588086793316772</v>
      </c>
      <c r="M33" s="87">
        <f>+K33/H33*100</f>
        <v>27.687871737187585</v>
      </c>
    </row>
    <row r="34" spans="1:22" customFormat="1" ht="18" thickBot="1">
      <c r="A34" s="1"/>
      <c r="B34" s="89"/>
      <c r="C34" s="90" t="s">
        <v>21</v>
      </c>
      <c r="D34" s="90">
        <f>SUM(D25:D33)</f>
        <v>19877792</v>
      </c>
      <c r="E34" s="90">
        <f>SUM(E25:E33)</f>
        <v>14648443</v>
      </c>
      <c r="F34" s="91">
        <f t="shared" ref="F34" si="12">ROUNDUP(E34/D34*100,2)</f>
        <v>73.7</v>
      </c>
      <c r="G34" s="90">
        <f>SUM(G25:G33)</f>
        <v>21225199</v>
      </c>
      <c r="H34" s="90">
        <f>SUM(H25:H33)</f>
        <v>13158588</v>
      </c>
      <c r="I34" s="91">
        <f>ROUNDUP(+H34/G34*100,2)</f>
        <v>62</v>
      </c>
      <c r="J34" s="92">
        <f>SUM(J25:J33)</f>
        <v>-1347407</v>
      </c>
      <c r="K34" s="90">
        <f>SUM(K25:K33)</f>
        <v>1489855</v>
      </c>
      <c r="L34" s="93">
        <f t="shared" si="9"/>
        <v>-6.3481477841503393</v>
      </c>
      <c r="M34" s="94">
        <f t="shared" ref="M34" si="13">+K34/H34*100</f>
        <v>11.322301450581172</v>
      </c>
    </row>
    <row r="35" spans="1:22" customFormat="1">
      <c r="A35" s="1"/>
      <c r="B35" s="1"/>
      <c r="C35" s="1"/>
      <c r="D35" s="1"/>
      <c r="E35" s="18"/>
      <c r="K35" s="18"/>
      <c r="L35" s="18"/>
    </row>
    <row r="36" spans="1:22" customFormat="1">
      <c r="A36" s="1"/>
      <c r="B36" s="1"/>
      <c r="C36" s="1"/>
      <c r="D36" s="1"/>
      <c r="E36" s="18"/>
      <c r="K36" s="18"/>
      <c r="L36" s="18"/>
    </row>
    <row r="37" spans="1:22" customFormat="1">
      <c r="A37" s="1"/>
      <c r="B37" s="1"/>
      <c r="C37" s="1"/>
      <c r="D37" s="1"/>
      <c r="E37" s="18"/>
      <c r="K37" s="18"/>
      <c r="L37" s="18"/>
    </row>
    <row r="38" spans="1:22" customFormat="1">
      <c r="A38" s="1"/>
      <c r="B38" s="1"/>
      <c r="C38" s="1"/>
      <c r="D38" s="1"/>
      <c r="E38" s="18"/>
      <c r="K38" s="18"/>
      <c r="L38" s="18"/>
    </row>
    <row r="39" spans="1:22" ht="18" thickBot="1">
      <c r="S39" s="19"/>
      <c r="U39" s="19"/>
      <c r="V39" s="19"/>
    </row>
    <row r="40" spans="1:22" ht="30" customHeight="1">
      <c r="B40" s="135" t="s">
        <v>22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7"/>
    </row>
    <row r="41" spans="1:22">
      <c r="B41" s="138" t="s">
        <v>23</v>
      </c>
      <c r="C41" s="138" t="s">
        <v>24</v>
      </c>
      <c r="D41" s="138" t="s">
        <v>25</v>
      </c>
      <c r="E41" s="139" t="s">
        <v>194</v>
      </c>
      <c r="F41" s="139"/>
      <c r="G41" s="139"/>
      <c r="H41" s="139" t="s">
        <v>193</v>
      </c>
      <c r="I41" s="139"/>
      <c r="J41" s="139"/>
      <c r="K41" s="139" t="s">
        <v>26</v>
      </c>
      <c r="L41" s="139"/>
      <c r="M41" s="138" t="s">
        <v>27</v>
      </c>
    </row>
    <row r="42" spans="1:22" ht="27.75">
      <c r="B42" s="138"/>
      <c r="C42" s="138"/>
      <c r="D42" s="138"/>
      <c r="E42" s="51" t="s">
        <v>5</v>
      </c>
      <c r="F42" s="51" t="s">
        <v>6</v>
      </c>
      <c r="G42" s="51" t="s">
        <v>27</v>
      </c>
      <c r="H42" s="51" t="s">
        <v>5</v>
      </c>
      <c r="I42" s="51" t="s">
        <v>6</v>
      </c>
      <c r="J42" s="51" t="s">
        <v>27</v>
      </c>
      <c r="K42" s="51" t="s">
        <v>5</v>
      </c>
      <c r="L42" s="51" t="s">
        <v>6</v>
      </c>
      <c r="M42" s="138"/>
    </row>
    <row r="43" spans="1:22" ht="28.5" thickBot="1">
      <c r="B43" s="45">
        <v>1</v>
      </c>
      <c r="C43" s="45">
        <v>15111</v>
      </c>
      <c r="D43" s="21" t="s">
        <v>28</v>
      </c>
      <c r="E43" s="125">
        <v>7846424</v>
      </c>
      <c r="F43" s="125">
        <v>4300407</v>
      </c>
      <c r="G43" s="44">
        <f>F43/E43*100</f>
        <v>54.807221735659454</v>
      </c>
      <c r="H43" s="126">
        <v>7687581</v>
      </c>
      <c r="I43" s="101">
        <v>4997764</v>
      </c>
      <c r="J43" s="44">
        <f>I43/H43*100</f>
        <v>65.010879234963497</v>
      </c>
      <c r="K43" s="45">
        <f>H43-E43</f>
        <v>-158843</v>
      </c>
      <c r="L43" s="45">
        <f>I43-F43</f>
        <v>697357</v>
      </c>
      <c r="M43" s="44">
        <f>L43/F43*100</f>
        <v>16.216069781302096</v>
      </c>
    </row>
    <row r="44" spans="1:22" ht="28.5" thickBot="1">
      <c r="B44" s="49">
        <v>2</v>
      </c>
      <c r="C44" s="49">
        <v>33312</v>
      </c>
      <c r="D44" s="26" t="s">
        <v>29</v>
      </c>
      <c r="E44" s="118">
        <v>8314330</v>
      </c>
      <c r="F44" s="118">
        <v>5742366</v>
      </c>
      <c r="G44" s="44">
        <f t="shared" ref="G44:G54" si="14">F44/E44*100</f>
        <v>69.065889855225862</v>
      </c>
      <c r="H44" s="126">
        <v>7485851</v>
      </c>
      <c r="I44" s="101">
        <v>5913010</v>
      </c>
      <c r="J44" s="44">
        <f t="shared" ref="J44:J54" si="15">I44/H44*100</f>
        <v>78.989148995885699</v>
      </c>
      <c r="K44" s="45">
        <f t="shared" ref="K44:L59" si="16">H44-E44</f>
        <v>-828479</v>
      </c>
      <c r="L44" s="45">
        <f t="shared" si="16"/>
        <v>170644</v>
      </c>
      <c r="M44" s="44">
        <f t="shared" ref="M44:M55" si="17">L44/F44*100</f>
        <v>2.9716670793885309</v>
      </c>
    </row>
    <row r="45" spans="1:22" ht="18" thickBot="1">
      <c r="B45" s="45">
        <v>3</v>
      </c>
      <c r="C45" s="45">
        <v>11422</v>
      </c>
      <c r="D45" s="21" t="s">
        <v>30</v>
      </c>
      <c r="E45" s="120">
        <v>755239</v>
      </c>
      <c r="F45" s="120">
        <v>484559</v>
      </c>
      <c r="G45" s="44">
        <f t="shared" si="14"/>
        <v>64.159689846525396</v>
      </c>
      <c r="H45" s="126">
        <v>563851</v>
      </c>
      <c r="I45" s="101">
        <v>575280</v>
      </c>
      <c r="J45" s="44">
        <f t="shared" si="15"/>
        <v>102.0269539293182</v>
      </c>
      <c r="K45" s="45">
        <f t="shared" si="16"/>
        <v>-191388</v>
      </c>
      <c r="L45" s="45">
        <f t="shared" si="16"/>
        <v>90721</v>
      </c>
      <c r="M45" s="44">
        <f t="shared" si="17"/>
        <v>18.722384683805274</v>
      </c>
    </row>
    <row r="46" spans="1:22" ht="28.5" thickBot="1">
      <c r="B46" s="49">
        <v>4</v>
      </c>
      <c r="C46" s="49">
        <v>11424</v>
      </c>
      <c r="D46" s="26" t="s">
        <v>31</v>
      </c>
      <c r="E46" s="118">
        <v>485</v>
      </c>
      <c r="F46" s="118">
        <v>75</v>
      </c>
      <c r="G46" s="44">
        <f t="shared" si="14"/>
        <v>15.463917525773196</v>
      </c>
      <c r="H46" s="101">
        <v>0</v>
      </c>
      <c r="I46" s="101">
        <v>0</v>
      </c>
      <c r="J46" s="44">
        <v>0</v>
      </c>
      <c r="K46" s="45">
        <f t="shared" si="16"/>
        <v>-485</v>
      </c>
      <c r="L46" s="45">
        <f t="shared" si="16"/>
        <v>-75</v>
      </c>
      <c r="M46" s="44">
        <v>0</v>
      </c>
    </row>
    <row r="47" spans="1:22" ht="28.5" thickBot="1">
      <c r="B47" s="45">
        <v>5</v>
      </c>
      <c r="C47" s="45">
        <v>11521</v>
      </c>
      <c r="D47" s="21" t="s">
        <v>32</v>
      </c>
      <c r="E47" s="120">
        <v>72381</v>
      </c>
      <c r="F47" s="120">
        <v>7384</v>
      </c>
      <c r="G47" s="44">
        <f t="shared" si="14"/>
        <v>10.201572235807738</v>
      </c>
      <c r="H47" s="126">
        <v>17213</v>
      </c>
      <c r="I47" s="101">
        <v>13305</v>
      </c>
      <c r="J47" s="44">
        <f t="shared" si="15"/>
        <v>77.296229593911576</v>
      </c>
      <c r="K47" s="45">
        <f t="shared" si="16"/>
        <v>-55168</v>
      </c>
      <c r="L47" s="45">
        <f t="shared" si="16"/>
        <v>5921</v>
      </c>
      <c r="M47" s="44">
        <f t="shared" si="17"/>
        <v>80.186890574214516</v>
      </c>
    </row>
    <row r="48" spans="1:22" ht="18" thickBot="1">
      <c r="B48" s="49">
        <v>6</v>
      </c>
      <c r="C48" s="49">
        <v>11561</v>
      </c>
      <c r="D48" s="26" t="s">
        <v>33</v>
      </c>
      <c r="E48" s="118">
        <v>1314676</v>
      </c>
      <c r="F48" s="118">
        <v>817046</v>
      </c>
      <c r="G48" s="44">
        <f t="shared" si="14"/>
        <v>62.148088198156806</v>
      </c>
      <c r="H48" s="126">
        <v>1410044</v>
      </c>
      <c r="I48" s="101">
        <v>798965</v>
      </c>
      <c r="J48" s="44">
        <f t="shared" si="15"/>
        <v>56.662416208288533</v>
      </c>
      <c r="K48" s="45">
        <f t="shared" si="16"/>
        <v>95368</v>
      </c>
      <c r="L48" s="45">
        <f t="shared" si="16"/>
        <v>-18081</v>
      </c>
      <c r="M48" s="44">
        <f t="shared" si="17"/>
        <v>-2.2129720970422717</v>
      </c>
    </row>
    <row r="49" spans="2:13" ht="28.5" thickBot="1">
      <c r="B49" s="45">
        <v>7</v>
      </c>
      <c r="C49" s="52" t="s">
        <v>34</v>
      </c>
      <c r="D49" s="21" t="s">
        <v>35</v>
      </c>
      <c r="E49" s="120">
        <v>141610</v>
      </c>
      <c r="F49" s="120">
        <v>13243</v>
      </c>
      <c r="G49" s="44">
        <f t="shared" si="14"/>
        <v>9.3517406962785117</v>
      </c>
      <c r="H49" s="126">
        <v>59810</v>
      </c>
      <c r="I49" s="101">
        <v>14363</v>
      </c>
      <c r="J49" s="44">
        <f t="shared" si="15"/>
        <v>24.014378866410301</v>
      </c>
      <c r="K49" s="45">
        <f t="shared" si="16"/>
        <v>-81800</v>
      </c>
      <c r="L49" s="45">
        <f t="shared" si="16"/>
        <v>1120</v>
      </c>
      <c r="M49" s="44">
        <f t="shared" si="17"/>
        <v>8.4572981952729744</v>
      </c>
    </row>
    <row r="50" spans="2:13" ht="18" thickBot="1">
      <c r="B50" s="49">
        <v>8</v>
      </c>
      <c r="C50" s="49">
        <v>11455</v>
      </c>
      <c r="D50" s="26" t="s">
        <v>36</v>
      </c>
      <c r="E50" s="118">
        <v>2081374</v>
      </c>
      <c r="F50" s="118">
        <v>1300800</v>
      </c>
      <c r="G50" s="44">
        <f t="shared" si="14"/>
        <v>62.497177345349755</v>
      </c>
      <c r="H50" s="126">
        <v>2008610</v>
      </c>
      <c r="I50" s="101">
        <v>1403578</v>
      </c>
      <c r="J50" s="44">
        <f t="shared" si="15"/>
        <v>69.878074887608847</v>
      </c>
      <c r="K50" s="45">
        <f t="shared" si="16"/>
        <v>-72764</v>
      </c>
      <c r="L50" s="45">
        <f t="shared" si="16"/>
        <v>102778</v>
      </c>
      <c r="M50" s="44">
        <f t="shared" si="17"/>
        <v>7.9011377613776137</v>
      </c>
    </row>
    <row r="51" spans="2:13" ht="28.5" thickBot="1">
      <c r="B51" s="45">
        <v>9</v>
      </c>
      <c r="C51" s="45">
        <v>11454</v>
      </c>
      <c r="D51" s="21" t="s">
        <v>37</v>
      </c>
      <c r="E51" s="120">
        <v>10783</v>
      </c>
      <c r="F51" s="120">
        <v>12464</v>
      </c>
      <c r="G51" s="44">
        <f t="shared" si="14"/>
        <v>115.58935361216729</v>
      </c>
      <c r="H51" s="126">
        <v>20589</v>
      </c>
      <c r="I51" s="101">
        <v>52606</v>
      </c>
      <c r="J51" s="44">
        <f t="shared" si="15"/>
        <v>255.50536694351354</v>
      </c>
      <c r="K51" s="45">
        <f t="shared" si="16"/>
        <v>9806</v>
      </c>
      <c r="L51" s="45">
        <f t="shared" si="16"/>
        <v>40142</v>
      </c>
      <c r="M51" s="44">
        <f t="shared" si="17"/>
        <v>322.06354300385107</v>
      </c>
    </row>
    <row r="52" spans="2:13" ht="28.5" thickBot="1">
      <c r="B52" s="49">
        <v>10</v>
      </c>
      <c r="C52" s="49">
        <v>11562</v>
      </c>
      <c r="D52" s="26" t="s">
        <v>38</v>
      </c>
      <c r="E52" s="120">
        <v>0</v>
      </c>
      <c r="F52" s="119">
        <v>0</v>
      </c>
      <c r="G52" s="44">
        <v>0</v>
      </c>
      <c r="H52" s="101">
        <v>0</v>
      </c>
      <c r="I52" s="101">
        <v>0</v>
      </c>
      <c r="J52" s="44">
        <v>0</v>
      </c>
      <c r="K52" s="45">
        <f t="shared" si="16"/>
        <v>0</v>
      </c>
      <c r="L52" s="45">
        <f t="shared" si="16"/>
        <v>0</v>
      </c>
      <c r="M52" s="44">
        <v>0</v>
      </c>
    </row>
    <row r="53" spans="2:13" ht="18" thickBot="1">
      <c r="B53" s="45">
        <v>11</v>
      </c>
      <c r="C53" s="45">
        <v>11522</v>
      </c>
      <c r="D53" s="21" t="s">
        <v>39</v>
      </c>
      <c r="E53" s="118">
        <v>0</v>
      </c>
      <c r="F53" s="117">
        <v>77</v>
      </c>
      <c r="G53" s="44">
        <v>100</v>
      </c>
      <c r="H53" s="101">
        <v>0</v>
      </c>
      <c r="I53" s="101">
        <v>1784</v>
      </c>
      <c r="J53" s="44">
        <v>0</v>
      </c>
      <c r="K53" s="45">
        <f t="shared" si="16"/>
        <v>0</v>
      </c>
      <c r="L53" s="45">
        <f t="shared" si="16"/>
        <v>1707</v>
      </c>
      <c r="M53" s="44">
        <f t="shared" si="17"/>
        <v>2216.8831168831171</v>
      </c>
    </row>
    <row r="54" spans="2:13" ht="41.25" thickBot="1">
      <c r="B54" s="49">
        <v>12</v>
      </c>
      <c r="C54" s="49">
        <v>11453</v>
      </c>
      <c r="D54" s="26" t="s">
        <v>40</v>
      </c>
      <c r="E54" s="118">
        <v>687897</v>
      </c>
      <c r="F54" s="118">
        <v>333328</v>
      </c>
      <c r="G54" s="44">
        <f t="shared" si="14"/>
        <v>48.456091536959747</v>
      </c>
      <c r="H54" s="126">
        <v>624243</v>
      </c>
      <c r="I54" s="101">
        <v>363002</v>
      </c>
      <c r="J54" s="44">
        <f t="shared" si="15"/>
        <v>58.150752191053797</v>
      </c>
      <c r="K54" s="45">
        <f t="shared" si="16"/>
        <v>-63654</v>
      </c>
      <c r="L54" s="45">
        <f t="shared" si="16"/>
        <v>29674</v>
      </c>
      <c r="M54" s="44">
        <f t="shared" si="17"/>
        <v>8.9023424374789997</v>
      </c>
    </row>
    <row r="55" spans="2:13" ht="18" thickBot="1">
      <c r="B55" s="45">
        <v>13</v>
      </c>
      <c r="C55" s="45">
        <v>11123</v>
      </c>
      <c r="D55" s="21" t="s">
        <v>41</v>
      </c>
      <c r="E55" s="118"/>
      <c r="F55" s="125">
        <v>136273</v>
      </c>
      <c r="G55" s="44">
        <v>100</v>
      </c>
      <c r="H55" s="101">
        <v>0</v>
      </c>
      <c r="I55" s="101">
        <v>352791</v>
      </c>
      <c r="J55" s="44">
        <v>0</v>
      </c>
      <c r="K55" s="45">
        <f t="shared" si="16"/>
        <v>0</v>
      </c>
      <c r="L55" s="45">
        <f t="shared" si="16"/>
        <v>216518</v>
      </c>
      <c r="M55" s="44">
        <f t="shared" si="17"/>
        <v>158.88547254408428</v>
      </c>
    </row>
    <row r="56" spans="2:13" ht="28.5" thickBot="1">
      <c r="B56" s="49">
        <v>14</v>
      </c>
      <c r="C56" s="49">
        <v>15111</v>
      </c>
      <c r="D56" s="26" t="s">
        <v>42</v>
      </c>
      <c r="E56" s="119">
        <v>0</v>
      </c>
      <c r="F56" s="119">
        <v>45</v>
      </c>
      <c r="G56" s="44">
        <v>100</v>
      </c>
      <c r="H56" s="101">
        <v>0</v>
      </c>
      <c r="I56" s="101">
        <v>78</v>
      </c>
      <c r="J56" s="44">
        <v>0</v>
      </c>
      <c r="K56" s="45">
        <f t="shared" si="16"/>
        <v>0</v>
      </c>
      <c r="L56" s="45">
        <f t="shared" si="16"/>
        <v>33</v>
      </c>
      <c r="M56" s="44">
        <v>0</v>
      </c>
    </row>
    <row r="57" spans="2:13" ht="18" thickBot="1">
      <c r="B57" s="45">
        <v>15</v>
      </c>
      <c r="C57" s="45">
        <v>11515</v>
      </c>
      <c r="D57" s="21" t="s">
        <v>143</v>
      </c>
      <c r="E57" s="117">
        <v>0</v>
      </c>
      <c r="F57" s="117">
        <v>0</v>
      </c>
      <c r="G57" s="44">
        <v>100</v>
      </c>
      <c r="H57" s="101">
        <v>0</v>
      </c>
      <c r="I57" s="101">
        <v>161861</v>
      </c>
      <c r="J57" s="44">
        <v>0</v>
      </c>
      <c r="K57" s="45">
        <f t="shared" si="16"/>
        <v>0</v>
      </c>
      <c r="L57" s="45">
        <f t="shared" si="16"/>
        <v>161861</v>
      </c>
      <c r="M57" s="44">
        <v>0</v>
      </c>
    </row>
    <row r="58" spans="2:13" ht="28.5" thickBot="1">
      <c r="B58" s="49">
        <v>16</v>
      </c>
      <c r="C58" s="49">
        <v>14229</v>
      </c>
      <c r="D58" s="26" t="s">
        <v>43</v>
      </c>
      <c r="E58" s="119">
        <v>0</v>
      </c>
      <c r="F58" s="119">
        <v>87</v>
      </c>
      <c r="G58" s="44">
        <v>100</v>
      </c>
      <c r="H58" s="101">
        <v>0</v>
      </c>
      <c r="I58" s="101">
        <v>56</v>
      </c>
      <c r="J58" s="44">
        <v>0</v>
      </c>
      <c r="K58" s="45">
        <f t="shared" si="16"/>
        <v>0</v>
      </c>
      <c r="L58" s="45">
        <f t="shared" si="16"/>
        <v>-31</v>
      </c>
      <c r="M58" s="44">
        <v>0</v>
      </c>
    </row>
    <row r="59" spans="2:13" ht="41.25" thickBot="1">
      <c r="B59" s="45">
        <v>17</v>
      </c>
      <c r="C59" s="45">
        <v>14212</v>
      </c>
      <c r="D59" s="21" t="s">
        <v>44</v>
      </c>
      <c r="E59" s="117">
        <v>0</v>
      </c>
      <c r="F59" s="117">
        <v>56</v>
      </c>
      <c r="G59" s="44">
        <v>100</v>
      </c>
      <c r="H59" s="101">
        <v>0</v>
      </c>
      <c r="I59" s="101">
        <v>0</v>
      </c>
      <c r="J59" s="44">
        <v>0</v>
      </c>
      <c r="K59" s="45">
        <f t="shared" si="16"/>
        <v>0</v>
      </c>
      <c r="L59" s="45">
        <f t="shared" si="16"/>
        <v>-56</v>
      </c>
      <c r="M59" s="44">
        <v>0</v>
      </c>
    </row>
    <row r="60" spans="2:13" ht="28.5" thickBot="1">
      <c r="B60" s="105"/>
      <c r="C60" s="106"/>
      <c r="D60" s="106" t="s">
        <v>21</v>
      </c>
      <c r="E60" s="107">
        <f>SUM(E43:E59)</f>
        <v>21225199</v>
      </c>
      <c r="F60" s="107">
        <f>SUM(F43:F59)</f>
        <v>13148210</v>
      </c>
      <c r="G60" s="108">
        <f>F60/E60*100</f>
        <v>61.946227217940333</v>
      </c>
      <c r="H60" s="107">
        <f>SUM(H43:H59)</f>
        <v>19877792</v>
      </c>
      <c r="I60" s="107">
        <f>SUM(I43:I59)</f>
        <v>14648443</v>
      </c>
      <c r="J60" s="108">
        <f>I60/H60*100</f>
        <v>73.692505686748305</v>
      </c>
      <c r="K60" s="107">
        <f>H60-E60</f>
        <v>-1347407</v>
      </c>
      <c r="L60" s="107">
        <f>I60-F60</f>
        <v>1500233</v>
      </c>
      <c r="M60" s="109">
        <f>L60/F60*100</f>
        <v>11.410169140894464</v>
      </c>
    </row>
    <row r="64" spans="2:13">
      <c r="G64" s="20"/>
    </row>
    <row r="65" spans="2:16" ht="21.75" thickBot="1">
      <c r="B65" s="140" t="s">
        <v>140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2"/>
    </row>
    <row r="66" spans="2:16">
      <c r="B66" s="143" t="s">
        <v>45</v>
      </c>
      <c r="C66" s="145" t="s">
        <v>46</v>
      </c>
      <c r="D66" s="146" t="s">
        <v>47</v>
      </c>
      <c r="E66" s="148" t="s">
        <v>199</v>
      </c>
      <c r="F66" s="148"/>
      <c r="G66" s="148"/>
      <c r="H66" s="148" t="s">
        <v>201</v>
      </c>
      <c r="I66" s="148"/>
      <c r="J66" s="148"/>
      <c r="K66" s="148" t="s">
        <v>48</v>
      </c>
      <c r="L66" s="148"/>
      <c r="M66" s="148"/>
      <c r="N66" s="145" t="s">
        <v>49</v>
      </c>
      <c r="O66" s="145"/>
      <c r="P66" s="149"/>
    </row>
    <row r="67" spans="2:16" ht="27.75">
      <c r="B67" s="144"/>
      <c r="C67" s="138"/>
      <c r="D67" s="147"/>
      <c r="E67" s="51" t="s">
        <v>50</v>
      </c>
      <c r="F67" s="51" t="s">
        <v>51</v>
      </c>
      <c r="G67" s="51" t="s">
        <v>52</v>
      </c>
      <c r="H67" s="51" t="s">
        <v>50</v>
      </c>
      <c r="I67" s="51" t="s">
        <v>51</v>
      </c>
      <c r="J67" s="51" t="s">
        <v>52</v>
      </c>
      <c r="K67" s="51" t="s">
        <v>50</v>
      </c>
      <c r="L67" s="51" t="s">
        <v>53</v>
      </c>
      <c r="M67" s="51" t="s">
        <v>54</v>
      </c>
      <c r="N67" s="51" t="s">
        <v>50</v>
      </c>
      <c r="O67" s="51" t="s">
        <v>53</v>
      </c>
      <c r="P67" s="79" t="s">
        <v>54</v>
      </c>
    </row>
    <row r="68" spans="2:16">
      <c r="B68" s="67">
        <v>1</v>
      </c>
      <c r="C68" s="41" t="s">
        <v>55</v>
      </c>
      <c r="D68" s="41" t="s">
        <v>175</v>
      </c>
      <c r="E68" s="23">
        <v>93496</v>
      </c>
      <c r="F68" s="23">
        <v>10097582</v>
      </c>
      <c r="G68" s="23">
        <v>3848416</v>
      </c>
      <c r="H68" s="23">
        <v>102696</v>
      </c>
      <c r="I68" s="23">
        <v>9608603</v>
      </c>
      <c r="J68" s="23">
        <v>4150402</v>
      </c>
      <c r="K68" s="23">
        <f>H68-E68</f>
        <v>9200</v>
      </c>
      <c r="L68" s="22">
        <f>I68-F68</f>
        <v>-488979</v>
      </c>
      <c r="M68" s="22">
        <f>J68-G68</f>
        <v>301986</v>
      </c>
      <c r="N68" s="24">
        <f>K68/E68*100</f>
        <v>9.8399931547873702</v>
      </c>
      <c r="O68" s="24">
        <f>L68/F68*100</f>
        <v>-4.8425355694066159</v>
      </c>
      <c r="P68" s="73">
        <f>M68/G68*100</f>
        <v>7.8470206963072595</v>
      </c>
    </row>
    <row r="69" spans="2:16">
      <c r="B69" s="68">
        <v>2</v>
      </c>
      <c r="C69" s="41" t="s">
        <v>59</v>
      </c>
      <c r="D69" s="41" t="s">
        <v>58</v>
      </c>
      <c r="E69" s="23">
        <v>27107267</v>
      </c>
      <c r="F69" s="23">
        <v>3308678</v>
      </c>
      <c r="G69" s="23">
        <v>379228</v>
      </c>
      <c r="H69" s="23">
        <v>51579876</v>
      </c>
      <c r="I69" s="23">
        <v>4584024</v>
      </c>
      <c r="J69" s="23">
        <v>530039</v>
      </c>
      <c r="K69" s="23">
        <f t="shared" ref="K69:M69" si="18">H69-E69</f>
        <v>24472609</v>
      </c>
      <c r="L69" s="22">
        <f t="shared" si="18"/>
        <v>1275346</v>
      </c>
      <c r="M69" s="22">
        <f t="shared" si="18"/>
        <v>150811</v>
      </c>
      <c r="N69" s="24">
        <f t="shared" ref="N69:P69" si="19">K69/E69*100</f>
        <v>90.280621060027926</v>
      </c>
      <c r="O69" s="24">
        <f t="shared" si="19"/>
        <v>38.545485538332827</v>
      </c>
      <c r="P69" s="73">
        <f t="shared" si="19"/>
        <v>39.767896885251091</v>
      </c>
    </row>
    <row r="70" spans="2:16">
      <c r="B70" s="67">
        <v>3</v>
      </c>
      <c r="C70" s="41" t="s">
        <v>57</v>
      </c>
      <c r="D70" s="41" t="s">
        <v>58</v>
      </c>
      <c r="E70" s="23">
        <v>33847600</v>
      </c>
      <c r="F70" s="23">
        <v>3398105</v>
      </c>
      <c r="G70" s="23">
        <v>633860</v>
      </c>
      <c r="H70" s="23">
        <v>36138270</v>
      </c>
      <c r="I70" s="23">
        <v>3980533</v>
      </c>
      <c r="J70" s="23">
        <v>745536</v>
      </c>
      <c r="K70" s="23">
        <f t="shared" ref="K70:K117" si="20">H70-E70</f>
        <v>2290670</v>
      </c>
      <c r="L70" s="22">
        <f t="shared" ref="L70:L117" si="21">I70-F70</f>
        <v>582428</v>
      </c>
      <c r="M70" s="22">
        <f t="shared" ref="M70:M117" si="22">J70-G70</f>
        <v>111676</v>
      </c>
      <c r="N70" s="24">
        <f t="shared" ref="N70:N117" si="23">K70/E70*100</f>
        <v>6.7675994752951469</v>
      </c>
      <c r="O70" s="24">
        <f t="shared" ref="O70:O117" si="24">L70/F70*100</f>
        <v>17.139788205485115</v>
      </c>
      <c r="P70" s="73">
        <f t="shared" ref="P70:P117" si="25">M70/G70*100</f>
        <v>17.618401539772186</v>
      </c>
    </row>
    <row r="71" spans="2:16">
      <c r="B71" s="68">
        <v>4</v>
      </c>
      <c r="C71" s="41" t="s">
        <v>56</v>
      </c>
      <c r="D71" s="41" t="s">
        <v>175</v>
      </c>
      <c r="E71" s="23">
        <v>36584</v>
      </c>
      <c r="F71" s="23">
        <v>3631771</v>
      </c>
      <c r="G71" s="23">
        <v>2092762</v>
      </c>
      <c r="H71" s="23">
        <v>40632</v>
      </c>
      <c r="I71" s="23">
        <v>3572088</v>
      </c>
      <c r="J71" s="23">
        <v>2310234</v>
      </c>
      <c r="K71" s="23">
        <f t="shared" si="20"/>
        <v>4048</v>
      </c>
      <c r="L71" s="22">
        <f t="shared" si="21"/>
        <v>-59683</v>
      </c>
      <c r="M71" s="22">
        <f t="shared" si="22"/>
        <v>217472</v>
      </c>
      <c r="N71" s="24">
        <f t="shared" si="23"/>
        <v>11.06494642466652</v>
      </c>
      <c r="O71" s="24">
        <f t="shared" si="24"/>
        <v>-1.6433580200954301</v>
      </c>
      <c r="P71" s="73">
        <f t="shared" si="25"/>
        <v>10.391625994738055</v>
      </c>
    </row>
    <row r="72" spans="2:16">
      <c r="B72" s="67">
        <v>5</v>
      </c>
      <c r="C72" s="41" t="s">
        <v>186</v>
      </c>
      <c r="D72" s="41" t="s">
        <v>58</v>
      </c>
      <c r="E72" s="23">
        <v>57814280</v>
      </c>
      <c r="F72" s="23">
        <v>2915928</v>
      </c>
      <c r="G72" s="23">
        <v>412123</v>
      </c>
      <c r="H72" s="23">
        <v>46501350</v>
      </c>
      <c r="I72" s="23">
        <v>2200262</v>
      </c>
      <c r="J72" s="23">
        <v>348739</v>
      </c>
      <c r="K72" s="23">
        <f t="shared" si="20"/>
        <v>-11312930</v>
      </c>
      <c r="L72" s="22">
        <f t="shared" si="21"/>
        <v>-715666</v>
      </c>
      <c r="M72" s="22">
        <f t="shared" si="22"/>
        <v>-63384</v>
      </c>
      <c r="N72" s="24">
        <f t="shared" si="23"/>
        <v>-19.567708877460724</v>
      </c>
      <c r="O72" s="24">
        <f t="shared" si="24"/>
        <v>-24.543335775094587</v>
      </c>
      <c r="P72" s="73">
        <f t="shared" si="25"/>
        <v>-15.379874454956408</v>
      </c>
    </row>
    <row r="73" spans="2:16">
      <c r="B73" s="68">
        <v>6</v>
      </c>
      <c r="C73" s="41" t="s">
        <v>61</v>
      </c>
      <c r="D73" s="41" t="s">
        <v>58</v>
      </c>
      <c r="E73" s="23">
        <v>40395720</v>
      </c>
      <c r="F73" s="23">
        <v>1577260</v>
      </c>
      <c r="G73" s="23">
        <v>79242</v>
      </c>
      <c r="H73" s="23">
        <v>41100671</v>
      </c>
      <c r="I73" s="23">
        <v>1815883</v>
      </c>
      <c r="J73" s="23">
        <v>139381</v>
      </c>
      <c r="K73" s="23">
        <f t="shared" si="20"/>
        <v>704951</v>
      </c>
      <c r="L73" s="22">
        <f t="shared" si="21"/>
        <v>238623</v>
      </c>
      <c r="M73" s="22">
        <f t="shared" si="22"/>
        <v>60139</v>
      </c>
      <c r="N73" s="42">
        <f t="shared" si="23"/>
        <v>1.745113096139888</v>
      </c>
      <c r="O73" s="42">
        <f t="shared" si="24"/>
        <v>15.128957812916068</v>
      </c>
      <c r="P73" s="74">
        <f t="shared" si="25"/>
        <v>75.892834607909947</v>
      </c>
    </row>
    <row r="74" spans="2:16">
      <c r="B74" s="67">
        <v>7</v>
      </c>
      <c r="C74" s="41" t="s">
        <v>189</v>
      </c>
      <c r="D74" s="41" t="s">
        <v>58</v>
      </c>
      <c r="E74" s="23">
        <v>16447138</v>
      </c>
      <c r="F74" s="23">
        <v>1283211</v>
      </c>
      <c r="G74" s="23">
        <v>319774</v>
      </c>
      <c r="H74" s="23">
        <v>20248550</v>
      </c>
      <c r="I74" s="23">
        <v>1493720</v>
      </c>
      <c r="J74" s="23">
        <v>382311</v>
      </c>
      <c r="K74" s="23">
        <f t="shared" si="20"/>
        <v>3801412</v>
      </c>
      <c r="L74" s="22">
        <f t="shared" si="21"/>
        <v>210509</v>
      </c>
      <c r="M74" s="22">
        <f t="shared" si="22"/>
        <v>62537</v>
      </c>
      <c r="N74" s="24">
        <f t="shared" si="23"/>
        <v>23.112908762606601</v>
      </c>
      <c r="O74" s="24">
        <f t="shared" si="24"/>
        <v>16.404862489489258</v>
      </c>
      <c r="P74" s="73">
        <f t="shared" si="25"/>
        <v>19.556624365958459</v>
      </c>
    </row>
    <row r="75" spans="2:16">
      <c r="B75" s="68">
        <v>8</v>
      </c>
      <c r="C75" s="41" t="s">
        <v>114</v>
      </c>
      <c r="D75" s="41" t="s">
        <v>58</v>
      </c>
      <c r="E75" s="23">
        <v>961315</v>
      </c>
      <c r="F75" s="23">
        <v>136438</v>
      </c>
      <c r="G75" s="23">
        <v>22305</v>
      </c>
      <c r="H75" s="23">
        <v>8655561</v>
      </c>
      <c r="I75" s="23">
        <v>1444297</v>
      </c>
      <c r="J75" s="23">
        <v>51676</v>
      </c>
      <c r="K75" s="23">
        <f t="shared" si="20"/>
        <v>7694246</v>
      </c>
      <c r="L75" s="22">
        <f t="shared" si="21"/>
        <v>1307859</v>
      </c>
      <c r="M75" s="22">
        <f t="shared" si="22"/>
        <v>29371</v>
      </c>
      <c r="N75" s="24">
        <f t="shared" si="23"/>
        <v>800.38759407686348</v>
      </c>
      <c r="O75" s="24">
        <f t="shared" si="24"/>
        <v>958.57385772292184</v>
      </c>
      <c r="P75" s="73">
        <f t="shared" si="25"/>
        <v>131.67899574086528</v>
      </c>
    </row>
    <row r="76" spans="2:16">
      <c r="B76" s="67">
        <v>9</v>
      </c>
      <c r="C76" s="41" t="s">
        <v>60</v>
      </c>
      <c r="D76" s="41" t="s">
        <v>58</v>
      </c>
      <c r="E76" s="23">
        <v>23220075</v>
      </c>
      <c r="F76" s="23">
        <v>1886352</v>
      </c>
      <c r="G76" s="23">
        <v>169996</v>
      </c>
      <c r="H76" s="23">
        <v>20914400</v>
      </c>
      <c r="I76" s="23">
        <v>1348701</v>
      </c>
      <c r="J76" s="23">
        <v>122258</v>
      </c>
      <c r="K76" s="23">
        <f t="shared" si="20"/>
        <v>-2305675</v>
      </c>
      <c r="L76" s="22">
        <f t="shared" si="21"/>
        <v>-537651</v>
      </c>
      <c r="M76" s="22">
        <f t="shared" si="22"/>
        <v>-47738</v>
      </c>
      <c r="N76" s="24">
        <v>100</v>
      </c>
      <c r="O76" s="24">
        <v>100</v>
      </c>
      <c r="P76" s="73">
        <v>100</v>
      </c>
    </row>
    <row r="77" spans="2:16">
      <c r="B77" s="68">
        <v>10</v>
      </c>
      <c r="C77" s="41" t="s">
        <v>96</v>
      </c>
      <c r="D77" s="41" t="s">
        <v>58</v>
      </c>
      <c r="E77" s="23">
        <v>8649841</v>
      </c>
      <c r="F77" s="23">
        <v>1076388</v>
      </c>
      <c r="G77" s="23">
        <v>107259</v>
      </c>
      <c r="H77" s="23">
        <v>10588937</v>
      </c>
      <c r="I77" s="23">
        <v>1192561</v>
      </c>
      <c r="J77" s="23">
        <v>188758</v>
      </c>
      <c r="K77" s="23">
        <f t="shared" si="20"/>
        <v>1939096</v>
      </c>
      <c r="L77" s="22">
        <f t="shared" si="21"/>
        <v>116173</v>
      </c>
      <c r="M77" s="22">
        <f t="shared" si="22"/>
        <v>81499</v>
      </c>
      <c r="N77" s="24">
        <f t="shared" si="23"/>
        <v>22.417706868831459</v>
      </c>
      <c r="O77" s="24">
        <f t="shared" si="24"/>
        <v>10.792855364422495</v>
      </c>
      <c r="P77" s="73">
        <f t="shared" si="25"/>
        <v>75.983367363111725</v>
      </c>
    </row>
    <row r="78" spans="2:16">
      <c r="B78" s="67">
        <v>11</v>
      </c>
      <c r="C78" s="41" t="s">
        <v>97</v>
      </c>
      <c r="D78" s="41" t="s">
        <v>176</v>
      </c>
      <c r="E78" s="23">
        <v>19283</v>
      </c>
      <c r="F78" s="23">
        <v>1043676</v>
      </c>
      <c r="G78" s="23">
        <v>38823</v>
      </c>
      <c r="H78" s="23">
        <v>32369</v>
      </c>
      <c r="I78" s="23">
        <v>957290</v>
      </c>
      <c r="J78" s="23">
        <v>28272</v>
      </c>
      <c r="K78" s="23">
        <f t="shared" si="20"/>
        <v>13086</v>
      </c>
      <c r="L78" s="22">
        <f t="shared" si="21"/>
        <v>-86386</v>
      </c>
      <c r="M78" s="22">
        <f t="shared" si="22"/>
        <v>-10551</v>
      </c>
      <c r="N78" s="24">
        <f t="shared" si="23"/>
        <v>67.862884405953423</v>
      </c>
      <c r="O78" s="24">
        <f t="shared" si="24"/>
        <v>-8.2770898248115312</v>
      </c>
      <c r="P78" s="73">
        <f t="shared" si="25"/>
        <v>-27.177188779847</v>
      </c>
    </row>
    <row r="79" spans="2:16">
      <c r="B79" s="68">
        <v>12</v>
      </c>
      <c r="C79" s="41" t="s">
        <v>154</v>
      </c>
      <c r="D79" s="41" t="s">
        <v>177</v>
      </c>
      <c r="E79" s="23">
        <v>5226411</v>
      </c>
      <c r="F79" s="23">
        <v>997975</v>
      </c>
      <c r="G79" s="23">
        <v>20341</v>
      </c>
      <c r="H79" s="23">
        <v>3473608</v>
      </c>
      <c r="I79" s="23">
        <v>768401</v>
      </c>
      <c r="J79" s="23">
        <v>11038</v>
      </c>
      <c r="K79" s="23">
        <f t="shared" si="20"/>
        <v>-1752803</v>
      </c>
      <c r="L79" s="22">
        <f t="shared" si="21"/>
        <v>-229574</v>
      </c>
      <c r="M79" s="22">
        <f t="shared" si="22"/>
        <v>-9303</v>
      </c>
      <c r="N79" s="24">
        <v>100</v>
      </c>
      <c r="O79" s="24">
        <v>100</v>
      </c>
      <c r="P79" s="73">
        <v>100</v>
      </c>
    </row>
    <row r="80" spans="2:16">
      <c r="B80" s="67">
        <v>13</v>
      </c>
      <c r="C80" s="41" t="s">
        <v>147</v>
      </c>
      <c r="D80" s="41" t="s">
        <v>58</v>
      </c>
      <c r="E80" s="23">
        <v>401147</v>
      </c>
      <c r="F80" s="23">
        <v>132414</v>
      </c>
      <c r="G80" s="23">
        <v>1325</v>
      </c>
      <c r="H80" s="23">
        <v>1557214</v>
      </c>
      <c r="I80" s="23">
        <v>758154</v>
      </c>
      <c r="J80" s="23">
        <v>7587</v>
      </c>
      <c r="K80" s="23">
        <f t="shared" si="20"/>
        <v>1156067</v>
      </c>
      <c r="L80" s="22">
        <f t="shared" si="21"/>
        <v>625740</v>
      </c>
      <c r="M80" s="22">
        <f t="shared" si="22"/>
        <v>6262</v>
      </c>
      <c r="N80" s="24">
        <f t="shared" si="23"/>
        <v>288.19036413085479</v>
      </c>
      <c r="O80" s="24">
        <f t="shared" si="24"/>
        <v>472.56332411980611</v>
      </c>
      <c r="P80" s="73">
        <f t="shared" si="25"/>
        <v>472.60377358490564</v>
      </c>
    </row>
    <row r="81" spans="2:16">
      <c r="B81" s="68">
        <v>14</v>
      </c>
      <c r="C81" s="41" t="s">
        <v>102</v>
      </c>
      <c r="D81" s="41" t="s">
        <v>176</v>
      </c>
      <c r="E81" s="23">
        <v>351</v>
      </c>
      <c r="F81" s="23">
        <v>416768</v>
      </c>
      <c r="G81" s="23">
        <v>4413</v>
      </c>
      <c r="H81" s="23">
        <v>754</v>
      </c>
      <c r="I81" s="23">
        <v>740820</v>
      </c>
      <c r="J81" s="23">
        <v>11580</v>
      </c>
      <c r="K81" s="23">
        <f t="shared" si="20"/>
        <v>403</v>
      </c>
      <c r="L81" s="22">
        <f t="shared" si="21"/>
        <v>324052</v>
      </c>
      <c r="M81" s="22">
        <f t="shared" si="22"/>
        <v>7167</v>
      </c>
      <c r="N81" s="24">
        <f t="shared" si="23"/>
        <v>114.81481481481481</v>
      </c>
      <c r="O81" s="24">
        <f t="shared" si="24"/>
        <v>77.753570331695329</v>
      </c>
      <c r="P81" s="73">
        <f t="shared" si="25"/>
        <v>162.40652617267165</v>
      </c>
    </row>
    <row r="82" spans="2:16">
      <c r="B82" s="67">
        <v>15</v>
      </c>
      <c r="C82" s="41" t="s">
        <v>98</v>
      </c>
      <c r="D82" s="41" t="s">
        <v>58</v>
      </c>
      <c r="E82" s="23">
        <v>7762190</v>
      </c>
      <c r="F82" s="23">
        <v>723029</v>
      </c>
      <c r="G82" s="23">
        <v>138476</v>
      </c>
      <c r="H82" s="23">
        <v>6553819</v>
      </c>
      <c r="I82" s="23">
        <v>688322</v>
      </c>
      <c r="J82" s="23">
        <v>131419</v>
      </c>
      <c r="K82" s="23">
        <f t="shared" si="20"/>
        <v>-1208371</v>
      </c>
      <c r="L82" s="22">
        <f t="shared" si="21"/>
        <v>-34707</v>
      </c>
      <c r="M82" s="22">
        <f t="shared" si="22"/>
        <v>-7057</v>
      </c>
      <c r="N82" s="24">
        <f t="shared" si="23"/>
        <v>-15.567397860655305</v>
      </c>
      <c r="O82" s="24">
        <f t="shared" si="24"/>
        <v>-4.8002223977184872</v>
      </c>
      <c r="P82" s="73">
        <f t="shared" si="25"/>
        <v>-5.096189953493746</v>
      </c>
    </row>
    <row r="83" spans="2:16">
      <c r="B83" s="68">
        <v>16</v>
      </c>
      <c r="C83" s="41" t="s">
        <v>62</v>
      </c>
      <c r="D83" s="41" t="s">
        <v>58</v>
      </c>
      <c r="E83" s="23">
        <v>39390066</v>
      </c>
      <c r="F83" s="23">
        <v>977943</v>
      </c>
      <c r="G83" s="23">
        <v>242613</v>
      </c>
      <c r="H83" s="23">
        <v>27431210</v>
      </c>
      <c r="I83" s="23">
        <v>680005</v>
      </c>
      <c r="J83" s="23">
        <v>132154</v>
      </c>
      <c r="K83" s="23">
        <f t="shared" si="20"/>
        <v>-11958856</v>
      </c>
      <c r="L83" s="22">
        <f t="shared" si="21"/>
        <v>-297938</v>
      </c>
      <c r="M83" s="22">
        <f t="shared" si="22"/>
        <v>-110459</v>
      </c>
      <c r="N83" s="24">
        <f t="shared" si="23"/>
        <v>-30.360081143301461</v>
      </c>
      <c r="O83" s="24">
        <f t="shared" si="24"/>
        <v>-30.465783793124956</v>
      </c>
      <c r="P83" s="73">
        <f t="shared" si="25"/>
        <v>-45.528887569915874</v>
      </c>
    </row>
    <row r="84" spans="2:16">
      <c r="B84" s="67">
        <v>17</v>
      </c>
      <c r="C84" s="41" t="s">
        <v>99</v>
      </c>
      <c r="D84" s="41" t="s">
        <v>58</v>
      </c>
      <c r="E84" s="23">
        <v>7061669.2599999998</v>
      </c>
      <c r="F84" s="23">
        <v>639507</v>
      </c>
      <c r="G84" s="23">
        <v>130653</v>
      </c>
      <c r="H84" s="23">
        <v>4385237</v>
      </c>
      <c r="I84" s="23">
        <v>633042</v>
      </c>
      <c r="J84" s="23">
        <v>126339</v>
      </c>
      <c r="K84" s="23">
        <f t="shared" si="20"/>
        <v>-2676432.2599999998</v>
      </c>
      <c r="L84" s="22">
        <f t="shared" si="21"/>
        <v>-6465</v>
      </c>
      <c r="M84" s="22">
        <f t="shared" si="22"/>
        <v>-4314</v>
      </c>
      <c r="N84" s="24">
        <f t="shared" si="23"/>
        <v>-37.900844141205219</v>
      </c>
      <c r="O84" s="24">
        <f t="shared" si="24"/>
        <v>-1.0109349858562924</v>
      </c>
      <c r="P84" s="73">
        <f t="shared" si="25"/>
        <v>-3.3018759615163833</v>
      </c>
    </row>
    <row r="85" spans="2:16">
      <c r="B85" s="68">
        <v>18</v>
      </c>
      <c r="C85" s="41" t="s">
        <v>101</v>
      </c>
      <c r="D85" s="41" t="s">
        <v>175</v>
      </c>
      <c r="E85" s="23">
        <v>4996</v>
      </c>
      <c r="F85" s="23">
        <v>540211</v>
      </c>
      <c r="G85" s="23">
        <v>82118</v>
      </c>
      <c r="H85" s="23">
        <v>6728</v>
      </c>
      <c r="I85" s="23">
        <v>621449</v>
      </c>
      <c r="J85" s="23">
        <v>96800</v>
      </c>
      <c r="K85" s="23">
        <f t="shared" si="20"/>
        <v>1732</v>
      </c>
      <c r="L85" s="22">
        <f t="shared" si="21"/>
        <v>81238</v>
      </c>
      <c r="M85" s="22">
        <f t="shared" si="22"/>
        <v>14682</v>
      </c>
      <c r="N85" s="24">
        <f t="shared" si="23"/>
        <v>34.667734187349879</v>
      </c>
      <c r="O85" s="24">
        <f t="shared" si="24"/>
        <v>15.038198037433521</v>
      </c>
      <c r="P85" s="73">
        <f t="shared" si="25"/>
        <v>17.879149516549354</v>
      </c>
    </row>
    <row r="86" spans="2:16">
      <c r="B86" s="67">
        <v>19</v>
      </c>
      <c r="C86" s="41" t="s">
        <v>168</v>
      </c>
      <c r="D86" s="41" t="s">
        <v>58</v>
      </c>
      <c r="E86" s="23">
        <v>7976291</v>
      </c>
      <c r="F86" s="23">
        <v>604737</v>
      </c>
      <c r="G86" s="23">
        <v>133627</v>
      </c>
      <c r="H86" s="23">
        <v>8906620</v>
      </c>
      <c r="I86" s="23">
        <v>611177</v>
      </c>
      <c r="J86" s="23">
        <v>114104</v>
      </c>
      <c r="K86" s="23">
        <f t="shared" si="20"/>
        <v>930329</v>
      </c>
      <c r="L86" s="22">
        <f t="shared" si="21"/>
        <v>6440</v>
      </c>
      <c r="M86" s="22">
        <f t="shared" si="22"/>
        <v>-19523</v>
      </c>
      <c r="N86" s="24">
        <f t="shared" si="23"/>
        <v>11.663679271480943</v>
      </c>
      <c r="O86" s="24">
        <f t="shared" si="24"/>
        <v>1.0649257445798752</v>
      </c>
      <c r="P86" s="73">
        <f t="shared" si="25"/>
        <v>-14.610071317922277</v>
      </c>
    </row>
    <row r="87" spans="2:16">
      <c r="B87" s="68">
        <v>20</v>
      </c>
      <c r="C87" s="41" t="s">
        <v>100</v>
      </c>
      <c r="D87" s="41" t="s">
        <v>58</v>
      </c>
      <c r="E87" s="23">
        <v>8441215</v>
      </c>
      <c r="F87" s="23">
        <v>581894</v>
      </c>
      <c r="G87" s="23">
        <v>171257</v>
      </c>
      <c r="H87" s="23">
        <v>7207666</v>
      </c>
      <c r="I87" s="23">
        <v>494655</v>
      </c>
      <c r="J87" s="23">
        <v>148568</v>
      </c>
      <c r="K87" s="23">
        <f t="shared" si="20"/>
        <v>-1233549</v>
      </c>
      <c r="L87" s="22">
        <f t="shared" si="21"/>
        <v>-87239</v>
      </c>
      <c r="M87" s="22">
        <f t="shared" si="22"/>
        <v>-22689</v>
      </c>
      <c r="N87" s="24">
        <f t="shared" si="23"/>
        <v>-14.613405771562507</v>
      </c>
      <c r="O87" s="24">
        <f t="shared" si="24"/>
        <v>-14.992249447493874</v>
      </c>
      <c r="P87" s="73">
        <f t="shared" si="25"/>
        <v>-13.2485095499746</v>
      </c>
    </row>
    <row r="88" spans="2:16">
      <c r="B88" s="67">
        <v>21</v>
      </c>
      <c r="C88" s="41" t="s">
        <v>166</v>
      </c>
      <c r="D88" s="41" t="s">
        <v>58</v>
      </c>
      <c r="E88" s="23">
        <v>196518</v>
      </c>
      <c r="F88" s="23">
        <v>9396</v>
      </c>
      <c r="G88" s="23">
        <v>4425</v>
      </c>
      <c r="H88" s="23">
        <v>6399962</v>
      </c>
      <c r="I88" s="23">
        <v>447792</v>
      </c>
      <c r="J88" s="23">
        <v>210144</v>
      </c>
      <c r="K88" s="23">
        <f t="shared" si="20"/>
        <v>6203444</v>
      </c>
      <c r="L88" s="22">
        <f t="shared" si="21"/>
        <v>438396</v>
      </c>
      <c r="M88" s="22">
        <f t="shared" si="22"/>
        <v>205719</v>
      </c>
      <c r="N88" s="24">
        <f t="shared" si="23"/>
        <v>3156.6797952350421</v>
      </c>
      <c r="O88" s="24">
        <f t="shared" si="24"/>
        <v>4665.7726692209453</v>
      </c>
      <c r="P88" s="73">
        <f t="shared" si="25"/>
        <v>4649.0169491525421</v>
      </c>
    </row>
    <row r="89" spans="2:16">
      <c r="B89" s="68">
        <v>22</v>
      </c>
      <c r="C89" s="41" t="s">
        <v>103</v>
      </c>
      <c r="D89" s="41" t="s">
        <v>176</v>
      </c>
      <c r="E89" s="23">
        <v>1345606</v>
      </c>
      <c r="F89" s="23">
        <v>396290</v>
      </c>
      <c r="G89" s="23">
        <v>111037</v>
      </c>
      <c r="H89" s="23">
        <v>1290899</v>
      </c>
      <c r="I89" s="23">
        <v>415457</v>
      </c>
      <c r="J89" s="23">
        <v>136304</v>
      </c>
      <c r="K89" s="23">
        <f t="shared" si="20"/>
        <v>-54707</v>
      </c>
      <c r="L89" s="22">
        <f t="shared" si="21"/>
        <v>19167</v>
      </c>
      <c r="M89" s="22">
        <f t="shared" si="22"/>
        <v>25267</v>
      </c>
      <c r="N89" s="24">
        <f t="shared" si="23"/>
        <v>-4.0656031557528731</v>
      </c>
      <c r="O89" s="24">
        <f t="shared" si="24"/>
        <v>4.8366095536097307</v>
      </c>
      <c r="P89" s="73">
        <f t="shared" si="25"/>
        <v>22.755477903761808</v>
      </c>
    </row>
    <row r="90" spans="2:16">
      <c r="B90" s="67">
        <v>23</v>
      </c>
      <c r="C90" s="41" t="s">
        <v>111</v>
      </c>
      <c r="D90" s="41" t="s">
        <v>58</v>
      </c>
      <c r="E90" s="23">
        <v>4678307</v>
      </c>
      <c r="F90" s="23">
        <v>176447</v>
      </c>
      <c r="G90" s="23">
        <v>37535</v>
      </c>
      <c r="H90" s="23">
        <v>6881875</v>
      </c>
      <c r="I90" s="23">
        <v>394760</v>
      </c>
      <c r="J90" s="23">
        <v>80120</v>
      </c>
      <c r="K90" s="23">
        <f t="shared" si="20"/>
        <v>2203568</v>
      </c>
      <c r="L90" s="22">
        <f t="shared" si="21"/>
        <v>218313</v>
      </c>
      <c r="M90" s="22">
        <f t="shared" si="22"/>
        <v>42585</v>
      </c>
      <c r="N90" s="24">
        <f t="shared" si="23"/>
        <v>47.101825510809789</v>
      </c>
      <c r="O90" s="24">
        <f t="shared" si="24"/>
        <v>123.72723820750706</v>
      </c>
      <c r="P90" s="73">
        <f t="shared" si="25"/>
        <v>113.45410949780205</v>
      </c>
    </row>
    <row r="91" spans="2:16">
      <c r="B91" s="68">
        <v>24</v>
      </c>
      <c r="C91" s="41" t="s">
        <v>158</v>
      </c>
      <c r="D91" s="41" t="s">
        <v>58</v>
      </c>
      <c r="E91" s="23">
        <v>301972</v>
      </c>
      <c r="F91" s="23">
        <v>321432</v>
      </c>
      <c r="G91" s="23">
        <v>59954</v>
      </c>
      <c r="H91" s="23">
        <v>300633</v>
      </c>
      <c r="I91" s="23">
        <v>364168</v>
      </c>
      <c r="J91" s="23">
        <v>67943</v>
      </c>
      <c r="K91" s="23">
        <f t="shared" si="20"/>
        <v>-1339</v>
      </c>
      <c r="L91" s="22">
        <f t="shared" si="21"/>
        <v>42736</v>
      </c>
      <c r="M91" s="22">
        <f t="shared" si="22"/>
        <v>7989</v>
      </c>
      <c r="N91" s="24">
        <f t="shared" si="23"/>
        <v>-0.44341859510153259</v>
      </c>
      <c r="O91" s="24">
        <f t="shared" si="24"/>
        <v>13.295502625749769</v>
      </c>
      <c r="P91" s="73">
        <f t="shared" si="25"/>
        <v>13.325215998932515</v>
      </c>
    </row>
    <row r="92" spans="2:16">
      <c r="B92" s="67">
        <v>25</v>
      </c>
      <c r="C92" s="41" t="s">
        <v>105</v>
      </c>
      <c r="D92" s="41" t="s">
        <v>58</v>
      </c>
      <c r="E92" s="23">
        <v>2507580</v>
      </c>
      <c r="F92" s="23">
        <v>205141</v>
      </c>
      <c r="G92" s="23">
        <v>18503</v>
      </c>
      <c r="H92" s="23">
        <v>4316125</v>
      </c>
      <c r="I92" s="23">
        <v>339356</v>
      </c>
      <c r="J92" s="23">
        <v>30872</v>
      </c>
      <c r="K92" s="23">
        <f t="shared" si="20"/>
        <v>1808545</v>
      </c>
      <c r="L92" s="22">
        <f t="shared" si="21"/>
        <v>134215</v>
      </c>
      <c r="M92" s="22">
        <f t="shared" si="22"/>
        <v>12369</v>
      </c>
      <c r="N92" s="24">
        <f t="shared" si="23"/>
        <v>72.123122691997864</v>
      </c>
      <c r="O92" s="24">
        <f t="shared" si="24"/>
        <v>65.425731569993317</v>
      </c>
      <c r="P92" s="73">
        <f t="shared" si="25"/>
        <v>66.848619142841699</v>
      </c>
    </row>
    <row r="93" spans="2:16">
      <c r="B93" s="68">
        <v>26</v>
      </c>
      <c r="C93" s="41" t="s">
        <v>104</v>
      </c>
      <c r="D93" s="41" t="s">
        <v>176</v>
      </c>
      <c r="E93" s="23">
        <v>28609</v>
      </c>
      <c r="F93" s="23">
        <v>296665</v>
      </c>
      <c r="G93" s="23">
        <v>3064</v>
      </c>
      <c r="H93" s="23">
        <v>21601</v>
      </c>
      <c r="I93" s="23">
        <v>317835</v>
      </c>
      <c r="J93" s="23">
        <v>3551</v>
      </c>
      <c r="K93" s="23">
        <f t="shared" si="20"/>
        <v>-7008</v>
      </c>
      <c r="L93" s="22">
        <f t="shared" si="21"/>
        <v>21170</v>
      </c>
      <c r="M93" s="22">
        <f t="shared" si="22"/>
        <v>487</v>
      </c>
      <c r="N93" s="24">
        <f t="shared" si="23"/>
        <v>-24.495788038729071</v>
      </c>
      <c r="O93" s="24">
        <f t="shared" si="24"/>
        <v>7.1359951460401456</v>
      </c>
      <c r="P93" s="73">
        <f t="shared" si="25"/>
        <v>15.894255874673629</v>
      </c>
    </row>
    <row r="94" spans="2:16">
      <c r="B94" s="67">
        <v>27</v>
      </c>
      <c r="C94" s="41" t="s">
        <v>156</v>
      </c>
      <c r="D94" s="41" t="s">
        <v>58</v>
      </c>
      <c r="E94" s="23">
        <v>586822</v>
      </c>
      <c r="F94" s="23">
        <v>215222</v>
      </c>
      <c r="G94" s="23">
        <v>32132</v>
      </c>
      <c r="H94" s="23">
        <v>733977</v>
      </c>
      <c r="I94" s="23">
        <v>317700</v>
      </c>
      <c r="J94" s="23">
        <v>47556</v>
      </c>
      <c r="K94" s="23">
        <f t="shared" si="20"/>
        <v>147155</v>
      </c>
      <c r="L94" s="22">
        <f t="shared" si="21"/>
        <v>102478</v>
      </c>
      <c r="M94" s="22">
        <f t="shared" si="22"/>
        <v>15424</v>
      </c>
      <c r="N94" s="24">
        <f t="shared" si="23"/>
        <v>25.076599036845927</v>
      </c>
      <c r="O94" s="24">
        <f t="shared" si="24"/>
        <v>47.615020769252212</v>
      </c>
      <c r="P94" s="73">
        <f t="shared" si="25"/>
        <v>48.001991783891448</v>
      </c>
    </row>
    <row r="95" spans="2:16">
      <c r="B95" s="68">
        <v>28</v>
      </c>
      <c r="C95" s="41" t="s">
        <v>122</v>
      </c>
      <c r="D95" s="41" t="s">
        <v>58</v>
      </c>
      <c r="E95" s="23">
        <v>932471.35</v>
      </c>
      <c r="F95" s="23">
        <v>117698</v>
      </c>
      <c r="G95" s="23">
        <v>35068</v>
      </c>
      <c r="H95" s="23">
        <v>3009824</v>
      </c>
      <c r="I95" s="23">
        <v>304978</v>
      </c>
      <c r="J95" s="23">
        <v>91687</v>
      </c>
      <c r="K95" s="23">
        <f t="shared" si="20"/>
        <v>2077352.65</v>
      </c>
      <c r="L95" s="22">
        <f t="shared" si="21"/>
        <v>187280</v>
      </c>
      <c r="M95" s="22">
        <f t="shared" si="22"/>
        <v>56619</v>
      </c>
      <c r="N95" s="24">
        <f t="shared" si="23"/>
        <v>222.77924678329256</v>
      </c>
      <c r="O95" s="24">
        <f t="shared" si="24"/>
        <v>159.11910142908121</v>
      </c>
      <c r="P95" s="73">
        <f t="shared" si="25"/>
        <v>161.45488764685754</v>
      </c>
    </row>
    <row r="96" spans="2:16">
      <c r="B96" s="67">
        <v>29</v>
      </c>
      <c r="C96" s="41" t="s">
        <v>63</v>
      </c>
      <c r="D96" s="41" t="s">
        <v>178</v>
      </c>
      <c r="E96" s="23">
        <v>747145.126999998</v>
      </c>
      <c r="F96" s="23">
        <v>391300</v>
      </c>
      <c r="G96" s="23">
        <v>260749</v>
      </c>
      <c r="H96" s="23">
        <v>583143</v>
      </c>
      <c r="I96" s="23">
        <v>300605</v>
      </c>
      <c r="J96" s="23">
        <v>201975</v>
      </c>
      <c r="K96" s="23">
        <f t="shared" si="20"/>
        <v>-164002.126999998</v>
      </c>
      <c r="L96" s="22">
        <f t="shared" si="21"/>
        <v>-90695</v>
      </c>
      <c r="M96" s="22">
        <f t="shared" si="22"/>
        <v>-58774</v>
      </c>
      <c r="N96" s="24">
        <f t="shared" si="23"/>
        <v>-21.950504804670761</v>
      </c>
      <c r="O96" s="24">
        <f t="shared" si="24"/>
        <v>-23.177868642984922</v>
      </c>
      <c r="P96" s="73">
        <f t="shared" si="25"/>
        <v>-22.540450778334719</v>
      </c>
    </row>
    <row r="97" spans="2:16">
      <c r="B97" s="68">
        <v>30</v>
      </c>
      <c r="C97" s="41" t="s">
        <v>190</v>
      </c>
      <c r="D97" s="41" t="s">
        <v>176</v>
      </c>
      <c r="E97" s="23">
        <v>9493</v>
      </c>
      <c r="F97" s="23">
        <v>114926</v>
      </c>
      <c r="G97" s="23">
        <v>19477</v>
      </c>
      <c r="H97" s="23">
        <v>13165</v>
      </c>
      <c r="I97" s="23">
        <v>296575</v>
      </c>
      <c r="J97" s="23">
        <v>20592</v>
      </c>
      <c r="K97" s="23">
        <f t="shared" si="20"/>
        <v>3672</v>
      </c>
      <c r="L97" s="22">
        <f t="shared" si="21"/>
        <v>181649</v>
      </c>
      <c r="M97" s="22">
        <f t="shared" si="22"/>
        <v>1115</v>
      </c>
      <c r="N97" s="24">
        <f t="shared" si="23"/>
        <v>38.681133466764983</v>
      </c>
      <c r="O97" s="24">
        <f t="shared" si="24"/>
        <v>158.05735864817362</v>
      </c>
      <c r="P97" s="73">
        <f t="shared" si="25"/>
        <v>5.7247009293012265</v>
      </c>
    </row>
    <row r="98" spans="2:16">
      <c r="B98" s="67">
        <v>31</v>
      </c>
      <c r="C98" s="41" t="s">
        <v>112</v>
      </c>
      <c r="D98" s="41" t="s">
        <v>176</v>
      </c>
      <c r="E98" s="23">
        <v>167</v>
      </c>
      <c r="F98" s="23">
        <v>175287</v>
      </c>
      <c r="G98" s="23">
        <v>32222</v>
      </c>
      <c r="H98" s="23">
        <v>525</v>
      </c>
      <c r="I98" s="23">
        <v>289200</v>
      </c>
      <c r="J98" s="23">
        <v>49423</v>
      </c>
      <c r="K98" s="23">
        <f t="shared" si="20"/>
        <v>358</v>
      </c>
      <c r="L98" s="22">
        <f t="shared" si="21"/>
        <v>113913</v>
      </c>
      <c r="M98" s="22">
        <f t="shared" si="22"/>
        <v>17201</v>
      </c>
      <c r="N98" s="24">
        <f t="shared" si="23"/>
        <v>214.37125748502993</v>
      </c>
      <c r="O98" s="24">
        <f t="shared" si="24"/>
        <v>64.986564890722079</v>
      </c>
      <c r="P98" s="73">
        <f t="shared" si="25"/>
        <v>53.382781950220348</v>
      </c>
    </row>
    <row r="99" spans="2:16">
      <c r="B99" s="68">
        <v>32</v>
      </c>
      <c r="C99" s="41" t="s">
        <v>115</v>
      </c>
      <c r="D99" s="41" t="s">
        <v>58</v>
      </c>
      <c r="E99" s="23">
        <v>2782715</v>
      </c>
      <c r="F99" s="23">
        <v>155815</v>
      </c>
      <c r="G99" s="23">
        <v>6149</v>
      </c>
      <c r="H99" s="23">
        <v>6254145</v>
      </c>
      <c r="I99" s="23">
        <v>286098</v>
      </c>
      <c r="J99" s="23">
        <v>14281</v>
      </c>
      <c r="K99" s="23">
        <f t="shared" si="20"/>
        <v>3471430</v>
      </c>
      <c r="L99" s="22">
        <f t="shared" si="21"/>
        <v>130283</v>
      </c>
      <c r="M99" s="22">
        <f t="shared" si="22"/>
        <v>8132</v>
      </c>
      <c r="N99" s="24">
        <f t="shared" si="23"/>
        <v>124.74974979471487</v>
      </c>
      <c r="O99" s="24">
        <f t="shared" si="24"/>
        <v>83.613901100664251</v>
      </c>
      <c r="P99" s="73">
        <f t="shared" si="25"/>
        <v>132.24914620263456</v>
      </c>
    </row>
    <row r="100" spans="2:16">
      <c r="B100" s="67">
        <v>33</v>
      </c>
      <c r="C100" s="41" t="s">
        <v>106</v>
      </c>
      <c r="D100" s="41" t="s">
        <v>58</v>
      </c>
      <c r="E100" s="23">
        <v>3156957</v>
      </c>
      <c r="F100" s="23">
        <v>208615</v>
      </c>
      <c r="G100" s="23">
        <v>11457</v>
      </c>
      <c r="H100" s="23">
        <v>4614078</v>
      </c>
      <c r="I100" s="23">
        <v>279522</v>
      </c>
      <c r="J100" s="23">
        <v>15622</v>
      </c>
      <c r="K100" s="23">
        <f t="shared" si="20"/>
        <v>1457121</v>
      </c>
      <c r="L100" s="22">
        <f t="shared" si="21"/>
        <v>70907</v>
      </c>
      <c r="M100" s="22">
        <f t="shared" si="22"/>
        <v>4165</v>
      </c>
      <c r="N100" s="24">
        <f t="shared" si="23"/>
        <v>46.155870985889258</v>
      </c>
      <c r="O100" s="24">
        <f t="shared" si="24"/>
        <v>33.989406322651774</v>
      </c>
      <c r="P100" s="73">
        <f t="shared" si="25"/>
        <v>36.353321113729599</v>
      </c>
    </row>
    <row r="101" spans="2:16">
      <c r="B101" s="68">
        <v>34</v>
      </c>
      <c r="C101" s="41" t="s">
        <v>107</v>
      </c>
      <c r="D101" s="41" t="s">
        <v>58</v>
      </c>
      <c r="E101" s="23">
        <v>1034807.2290000003</v>
      </c>
      <c r="F101" s="23">
        <v>195682</v>
      </c>
      <c r="G101" s="23">
        <v>94644</v>
      </c>
      <c r="H101" s="23">
        <v>1152213</v>
      </c>
      <c r="I101" s="23">
        <v>261402</v>
      </c>
      <c r="J101" s="23">
        <v>121250</v>
      </c>
      <c r="K101" s="23">
        <f t="shared" si="20"/>
        <v>117405.77099999972</v>
      </c>
      <c r="L101" s="22">
        <f t="shared" si="21"/>
        <v>65720</v>
      </c>
      <c r="M101" s="22">
        <f t="shared" si="22"/>
        <v>26606</v>
      </c>
      <c r="N101" s="24">
        <f t="shared" si="23"/>
        <v>11.345665908563118</v>
      </c>
      <c r="O101" s="24">
        <f t="shared" si="24"/>
        <v>33.58510235995135</v>
      </c>
      <c r="P101" s="73">
        <f t="shared" si="25"/>
        <v>28.11166053843878</v>
      </c>
    </row>
    <row r="102" spans="2:16">
      <c r="B102" s="67">
        <v>35</v>
      </c>
      <c r="C102" s="41" t="s">
        <v>191</v>
      </c>
      <c r="D102" s="41" t="s">
        <v>176</v>
      </c>
      <c r="E102" s="23">
        <v>355</v>
      </c>
      <c r="F102" s="23">
        <v>182919</v>
      </c>
      <c r="G102" s="23">
        <v>12619</v>
      </c>
      <c r="H102" s="23">
        <v>1072</v>
      </c>
      <c r="I102" s="23">
        <v>260572</v>
      </c>
      <c r="J102" s="23">
        <v>4750</v>
      </c>
      <c r="K102" s="23">
        <f t="shared" si="20"/>
        <v>717</v>
      </c>
      <c r="L102" s="22">
        <f t="shared" si="21"/>
        <v>77653</v>
      </c>
      <c r="M102" s="22">
        <f t="shared" si="22"/>
        <v>-7869</v>
      </c>
      <c r="N102" s="24">
        <f t="shared" si="23"/>
        <v>201.97183098591549</v>
      </c>
      <c r="O102" s="24">
        <f t="shared" si="24"/>
        <v>42.452123617557497</v>
      </c>
      <c r="P102" s="73">
        <f t="shared" si="25"/>
        <v>-62.358348522069896</v>
      </c>
    </row>
    <row r="103" spans="2:16">
      <c r="B103" s="68">
        <v>36</v>
      </c>
      <c r="C103" s="41" t="s">
        <v>187</v>
      </c>
      <c r="D103" s="41" t="s">
        <v>58</v>
      </c>
      <c r="E103" s="23">
        <v>14971484.960000001</v>
      </c>
      <c r="F103" s="23">
        <v>229445</v>
      </c>
      <c r="G103" s="23">
        <v>43025</v>
      </c>
      <c r="H103" s="23">
        <v>16859720</v>
      </c>
      <c r="I103" s="23">
        <v>258023</v>
      </c>
      <c r="J103" s="23">
        <v>58803</v>
      </c>
      <c r="K103" s="23">
        <f t="shared" si="20"/>
        <v>1888235.0399999991</v>
      </c>
      <c r="L103" s="22">
        <f t="shared" si="21"/>
        <v>28578</v>
      </c>
      <c r="M103" s="22">
        <f t="shared" si="22"/>
        <v>15778</v>
      </c>
      <c r="N103" s="24">
        <f t="shared" si="23"/>
        <v>12.612209443785188</v>
      </c>
      <c r="O103" s="24">
        <f t="shared" si="24"/>
        <v>12.455272505393451</v>
      </c>
      <c r="P103" s="73">
        <f t="shared" si="25"/>
        <v>36.671702498547354</v>
      </c>
    </row>
    <row r="104" spans="2:16">
      <c r="B104" s="67">
        <v>37</v>
      </c>
      <c r="C104" s="41" t="s">
        <v>157</v>
      </c>
      <c r="D104" s="41" t="s">
        <v>58</v>
      </c>
      <c r="E104" s="23">
        <v>32071685</v>
      </c>
      <c r="F104" s="23">
        <v>574658</v>
      </c>
      <c r="G104" s="23">
        <v>105999</v>
      </c>
      <c r="H104" s="23">
        <v>15157978</v>
      </c>
      <c r="I104" s="23">
        <v>245138</v>
      </c>
      <c r="J104" s="23">
        <v>55123</v>
      </c>
      <c r="K104" s="23">
        <f t="shared" si="20"/>
        <v>-16913707</v>
      </c>
      <c r="L104" s="22">
        <f t="shared" si="21"/>
        <v>-329520</v>
      </c>
      <c r="M104" s="22">
        <f t="shared" si="22"/>
        <v>-50876</v>
      </c>
      <c r="N104" s="24">
        <f t="shared" si="23"/>
        <v>-52.737194818420051</v>
      </c>
      <c r="O104" s="24">
        <f t="shared" si="24"/>
        <v>-57.341932070901301</v>
      </c>
      <c r="P104" s="73">
        <f t="shared" si="25"/>
        <v>-47.996679213954849</v>
      </c>
    </row>
    <row r="105" spans="2:16">
      <c r="B105" s="68">
        <v>38</v>
      </c>
      <c r="C105" s="41" t="s">
        <v>183</v>
      </c>
      <c r="D105" s="41" t="s">
        <v>58</v>
      </c>
      <c r="E105" s="23">
        <v>1634130</v>
      </c>
      <c r="F105" s="23">
        <v>119231</v>
      </c>
      <c r="G105" s="23">
        <v>15505</v>
      </c>
      <c r="H105" s="23">
        <v>3961220</v>
      </c>
      <c r="I105" s="23">
        <v>239248</v>
      </c>
      <c r="J105" s="23">
        <v>33964</v>
      </c>
      <c r="K105" s="23">
        <f t="shared" si="20"/>
        <v>2327090</v>
      </c>
      <c r="L105" s="22">
        <f t="shared" si="21"/>
        <v>120017</v>
      </c>
      <c r="M105" s="22">
        <f t="shared" si="22"/>
        <v>18459</v>
      </c>
      <c r="N105" s="24">
        <f t="shared" si="23"/>
        <v>142.40543897976292</v>
      </c>
      <c r="O105" s="24">
        <f t="shared" si="24"/>
        <v>100.65922453053318</v>
      </c>
      <c r="P105" s="73">
        <f t="shared" si="25"/>
        <v>119.05191873589165</v>
      </c>
    </row>
    <row r="106" spans="2:16">
      <c r="B106" s="67">
        <v>39</v>
      </c>
      <c r="C106" s="41" t="s">
        <v>155</v>
      </c>
      <c r="D106" s="41" t="s">
        <v>179</v>
      </c>
      <c r="E106" s="23">
        <v>5763.1390999999967</v>
      </c>
      <c r="F106" s="23">
        <v>28557</v>
      </c>
      <c r="G106" s="23">
        <v>6062</v>
      </c>
      <c r="H106" s="23">
        <v>68964</v>
      </c>
      <c r="I106" s="23">
        <v>231866</v>
      </c>
      <c r="J106" s="23">
        <v>49363</v>
      </c>
      <c r="K106" s="23">
        <f t="shared" si="20"/>
        <v>63200.8609</v>
      </c>
      <c r="L106" s="22">
        <f t="shared" si="21"/>
        <v>203309</v>
      </c>
      <c r="M106" s="22">
        <f t="shared" si="22"/>
        <v>43301</v>
      </c>
      <c r="N106" s="24">
        <f t="shared" si="23"/>
        <v>1096.6395189038562</v>
      </c>
      <c r="O106" s="24">
        <f t="shared" si="24"/>
        <v>711.94103022026127</v>
      </c>
      <c r="P106" s="73">
        <f t="shared" si="25"/>
        <v>714.30221049158695</v>
      </c>
    </row>
    <row r="107" spans="2:16">
      <c r="B107" s="68">
        <v>40</v>
      </c>
      <c r="C107" s="41" t="s">
        <v>192</v>
      </c>
      <c r="D107" s="41" t="s">
        <v>58</v>
      </c>
      <c r="E107" s="23">
        <v>17174775</v>
      </c>
      <c r="F107" s="23">
        <v>142911</v>
      </c>
      <c r="G107" s="23">
        <v>26223</v>
      </c>
      <c r="H107" s="23">
        <v>24303015</v>
      </c>
      <c r="I107" s="23">
        <v>205745</v>
      </c>
      <c r="J107" s="23">
        <v>39291</v>
      </c>
      <c r="K107" s="23">
        <f t="shared" si="20"/>
        <v>7128240</v>
      </c>
      <c r="L107" s="22">
        <f t="shared" si="21"/>
        <v>62834</v>
      </c>
      <c r="M107" s="22">
        <f t="shared" si="22"/>
        <v>13068</v>
      </c>
      <c r="N107" s="24">
        <f t="shared" si="23"/>
        <v>41.504124508181327</v>
      </c>
      <c r="O107" s="24">
        <f t="shared" si="24"/>
        <v>43.967224356417631</v>
      </c>
      <c r="P107" s="73">
        <f t="shared" si="25"/>
        <v>49.834115089806659</v>
      </c>
    </row>
    <row r="108" spans="2:16">
      <c r="B108" s="67">
        <v>41</v>
      </c>
      <c r="C108" s="41" t="s">
        <v>108</v>
      </c>
      <c r="D108" s="41" t="s">
        <v>58</v>
      </c>
      <c r="E108" s="23">
        <v>1211308.2</v>
      </c>
      <c r="F108" s="23">
        <v>196631</v>
      </c>
      <c r="G108" s="23">
        <v>47594</v>
      </c>
      <c r="H108" s="23">
        <v>1246944</v>
      </c>
      <c r="I108" s="23">
        <v>205094</v>
      </c>
      <c r="J108" s="23">
        <v>49672</v>
      </c>
      <c r="K108" s="23">
        <f t="shared" si="20"/>
        <v>35635.800000000047</v>
      </c>
      <c r="L108" s="22">
        <f t="shared" si="21"/>
        <v>8463</v>
      </c>
      <c r="M108" s="22">
        <f t="shared" si="22"/>
        <v>2078</v>
      </c>
      <c r="N108" s="24">
        <f t="shared" si="23"/>
        <v>2.9419267532408391</v>
      </c>
      <c r="O108" s="24">
        <f t="shared" si="24"/>
        <v>4.3040008950775821</v>
      </c>
      <c r="P108" s="73">
        <f t="shared" si="25"/>
        <v>4.366096566794134</v>
      </c>
    </row>
    <row r="109" spans="2:16">
      <c r="B109" s="68">
        <v>42</v>
      </c>
      <c r="C109" s="41" t="s">
        <v>170</v>
      </c>
      <c r="D109" s="41" t="s">
        <v>58</v>
      </c>
      <c r="E109" s="23">
        <v>708820</v>
      </c>
      <c r="F109" s="23">
        <v>39148</v>
      </c>
      <c r="G109" s="23">
        <v>7311</v>
      </c>
      <c r="H109" s="23">
        <v>7510850</v>
      </c>
      <c r="I109" s="23">
        <v>183106</v>
      </c>
      <c r="J109" s="23">
        <v>35524</v>
      </c>
      <c r="K109" s="23">
        <f t="shared" si="20"/>
        <v>6802030</v>
      </c>
      <c r="L109" s="22">
        <f t="shared" si="21"/>
        <v>143958</v>
      </c>
      <c r="M109" s="22">
        <f t="shared" si="22"/>
        <v>28213</v>
      </c>
      <c r="N109" s="24">
        <f t="shared" si="23"/>
        <v>959.62726785361576</v>
      </c>
      <c r="O109" s="24">
        <f t="shared" si="24"/>
        <v>367.72759783386124</v>
      </c>
      <c r="P109" s="73">
        <f t="shared" si="25"/>
        <v>385.897961975106</v>
      </c>
    </row>
    <row r="110" spans="2:16">
      <c r="B110" s="67">
        <v>43</v>
      </c>
      <c r="C110" s="41" t="s">
        <v>64</v>
      </c>
      <c r="D110" s="41" t="s">
        <v>58</v>
      </c>
      <c r="E110" s="23">
        <v>904953</v>
      </c>
      <c r="F110" s="23">
        <v>119287</v>
      </c>
      <c r="G110" s="23">
        <v>220033</v>
      </c>
      <c r="H110" s="23">
        <v>1191000</v>
      </c>
      <c r="I110" s="23">
        <v>169648</v>
      </c>
      <c r="J110" s="23">
        <v>296664</v>
      </c>
      <c r="K110" s="23">
        <f t="shared" si="20"/>
        <v>286047</v>
      </c>
      <c r="L110" s="22">
        <f t="shared" si="21"/>
        <v>50361</v>
      </c>
      <c r="M110" s="22">
        <f t="shared" si="22"/>
        <v>76631</v>
      </c>
      <c r="N110" s="24">
        <f t="shared" si="23"/>
        <v>31.609044889624098</v>
      </c>
      <c r="O110" s="24">
        <f t="shared" si="24"/>
        <v>42.218347347154342</v>
      </c>
      <c r="P110" s="73">
        <f t="shared" si="25"/>
        <v>34.827048669972235</v>
      </c>
    </row>
    <row r="111" spans="2:16">
      <c r="B111" s="68">
        <v>44</v>
      </c>
      <c r="C111" s="41" t="s">
        <v>113</v>
      </c>
      <c r="D111" s="41" t="s">
        <v>178</v>
      </c>
      <c r="E111" s="23">
        <v>2877690.08</v>
      </c>
      <c r="F111" s="23">
        <v>156646</v>
      </c>
      <c r="G111" s="23">
        <v>41746</v>
      </c>
      <c r="H111" s="23">
        <v>3758477</v>
      </c>
      <c r="I111" s="23">
        <v>166845</v>
      </c>
      <c r="J111" s="23">
        <v>41748</v>
      </c>
      <c r="K111" s="23">
        <f t="shared" si="20"/>
        <v>880786.91999999993</v>
      </c>
      <c r="L111" s="22">
        <f t="shared" si="21"/>
        <v>10199</v>
      </c>
      <c r="M111" s="22">
        <f t="shared" si="22"/>
        <v>2</v>
      </c>
      <c r="N111" s="24">
        <f t="shared" si="23"/>
        <v>30.607428024354867</v>
      </c>
      <c r="O111" s="24">
        <f t="shared" si="24"/>
        <v>6.5108588792564124</v>
      </c>
      <c r="P111" s="73">
        <f t="shared" si="25"/>
        <v>4.790878167968189E-3</v>
      </c>
    </row>
    <row r="112" spans="2:16">
      <c r="B112" s="67">
        <v>45</v>
      </c>
      <c r="C112" s="41" t="s">
        <v>109</v>
      </c>
      <c r="D112" s="41" t="s">
        <v>58</v>
      </c>
      <c r="E112" s="23">
        <v>6305605</v>
      </c>
      <c r="F112" s="23">
        <v>182788</v>
      </c>
      <c r="G112" s="23">
        <v>121542</v>
      </c>
      <c r="H112" s="23">
        <v>5839309</v>
      </c>
      <c r="I112" s="23">
        <v>164951</v>
      </c>
      <c r="J112" s="23">
        <v>114014</v>
      </c>
      <c r="K112" s="23">
        <f t="shared" si="20"/>
        <v>-466296</v>
      </c>
      <c r="L112" s="22">
        <f t="shared" si="21"/>
        <v>-17837</v>
      </c>
      <c r="M112" s="22">
        <f t="shared" si="22"/>
        <v>-7528</v>
      </c>
      <c r="N112" s="24">
        <f t="shared" si="23"/>
        <v>-7.3949446563811083</v>
      </c>
      <c r="O112" s="24">
        <f t="shared" si="24"/>
        <v>-9.7582992318970607</v>
      </c>
      <c r="P112" s="73">
        <f t="shared" si="25"/>
        <v>-6.1937437264484707</v>
      </c>
    </row>
    <row r="113" spans="2:16">
      <c r="B113" s="68">
        <v>46</v>
      </c>
      <c r="C113" s="41" t="s">
        <v>118</v>
      </c>
      <c r="D113" s="41" t="s">
        <v>176</v>
      </c>
      <c r="E113" s="23">
        <v>17160</v>
      </c>
      <c r="F113" s="23">
        <v>126634</v>
      </c>
      <c r="G113" s="23">
        <v>54212</v>
      </c>
      <c r="H113" s="23">
        <v>23896</v>
      </c>
      <c r="I113" s="23">
        <v>163562</v>
      </c>
      <c r="J113" s="23">
        <v>70537</v>
      </c>
      <c r="K113" s="23">
        <f t="shared" si="20"/>
        <v>6736</v>
      </c>
      <c r="L113" s="22">
        <f t="shared" si="21"/>
        <v>36928</v>
      </c>
      <c r="M113" s="22">
        <f t="shared" si="22"/>
        <v>16325</v>
      </c>
      <c r="N113" s="24">
        <f t="shared" si="23"/>
        <v>39.254079254079258</v>
      </c>
      <c r="O113" s="24">
        <f t="shared" si="24"/>
        <v>29.161204731746608</v>
      </c>
      <c r="P113" s="73">
        <f t="shared" si="25"/>
        <v>30.113259057035339</v>
      </c>
    </row>
    <row r="114" spans="2:16">
      <c r="B114" s="67">
        <v>47</v>
      </c>
      <c r="C114" s="41" t="s">
        <v>171</v>
      </c>
      <c r="D114" s="41" t="s">
        <v>176</v>
      </c>
      <c r="E114" s="23">
        <v>368232</v>
      </c>
      <c r="F114" s="23">
        <v>719560</v>
      </c>
      <c r="G114" s="23">
        <v>26181</v>
      </c>
      <c r="H114" s="23">
        <v>513740</v>
      </c>
      <c r="I114" s="23">
        <v>159049</v>
      </c>
      <c r="J114" s="23">
        <v>27838</v>
      </c>
      <c r="K114" s="23">
        <f t="shared" si="20"/>
        <v>145508</v>
      </c>
      <c r="L114" s="22">
        <f t="shared" si="21"/>
        <v>-560511</v>
      </c>
      <c r="M114" s="22">
        <f t="shared" si="22"/>
        <v>1657</v>
      </c>
      <c r="N114" s="24">
        <f t="shared" si="23"/>
        <v>39.515305568228726</v>
      </c>
      <c r="O114" s="24">
        <f t="shared" si="24"/>
        <v>-77.896353327033182</v>
      </c>
      <c r="P114" s="73">
        <f t="shared" si="25"/>
        <v>6.3290172262327635</v>
      </c>
    </row>
    <row r="115" spans="2:16">
      <c r="B115" s="68">
        <v>48</v>
      </c>
      <c r="C115" s="41" t="s">
        <v>110</v>
      </c>
      <c r="D115" s="41" t="s">
        <v>176</v>
      </c>
      <c r="E115" s="23">
        <v>46558</v>
      </c>
      <c r="F115" s="23">
        <v>177709</v>
      </c>
      <c r="G115" s="23">
        <v>33305</v>
      </c>
      <c r="H115" s="23">
        <v>42863</v>
      </c>
      <c r="I115" s="23">
        <v>158401</v>
      </c>
      <c r="J115" s="23">
        <v>29881</v>
      </c>
      <c r="K115" s="23">
        <f t="shared" si="20"/>
        <v>-3695</v>
      </c>
      <c r="L115" s="22">
        <f t="shared" si="21"/>
        <v>-19308</v>
      </c>
      <c r="M115" s="22">
        <f t="shared" si="22"/>
        <v>-3424</v>
      </c>
      <c r="N115" s="24">
        <f t="shared" si="23"/>
        <v>-7.936337471540873</v>
      </c>
      <c r="O115" s="24">
        <f t="shared" si="24"/>
        <v>-10.864953378838438</v>
      </c>
      <c r="P115" s="73">
        <f t="shared" si="25"/>
        <v>-10.280738627833658</v>
      </c>
    </row>
    <row r="116" spans="2:16">
      <c r="B116" s="67">
        <v>49</v>
      </c>
      <c r="C116" s="41" t="s">
        <v>195</v>
      </c>
      <c r="D116" s="41" t="s">
        <v>58</v>
      </c>
      <c r="E116" s="23">
        <v>4928845</v>
      </c>
      <c r="F116" s="23">
        <v>205102</v>
      </c>
      <c r="G116" s="23">
        <v>39264</v>
      </c>
      <c r="H116" s="23">
        <v>3402419</v>
      </c>
      <c r="I116" s="23">
        <v>141501</v>
      </c>
      <c r="J116" s="23">
        <v>34780</v>
      </c>
      <c r="K116" s="23">
        <f t="shared" si="20"/>
        <v>-1526426</v>
      </c>
      <c r="L116" s="22">
        <f t="shared" si="21"/>
        <v>-63601</v>
      </c>
      <c r="M116" s="22">
        <f t="shared" si="22"/>
        <v>-4484</v>
      </c>
      <c r="N116" s="24">
        <f t="shared" si="23"/>
        <v>-30.969243301422544</v>
      </c>
      <c r="O116" s="24">
        <f t="shared" si="24"/>
        <v>-31.009448957104269</v>
      </c>
      <c r="P116" s="73">
        <f t="shared" si="25"/>
        <v>-11.420130399348004</v>
      </c>
    </row>
    <row r="117" spans="2:16" ht="18" thickBot="1">
      <c r="B117" s="75">
        <v>50</v>
      </c>
      <c r="C117" s="76" t="s">
        <v>196</v>
      </c>
      <c r="D117" s="76" t="s">
        <v>58</v>
      </c>
      <c r="E117" s="23">
        <v>0</v>
      </c>
      <c r="F117" s="23">
        <v>0</v>
      </c>
      <c r="G117" s="23">
        <v>0</v>
      </c>
      <c r="H117" s="23">
        <v>1794292</v>
      </c>
      <c r="I117" s="23">
        <v>139034</v>
      </c>
      <c r="J117" s="23">
        <v>29772</v>
      </c>
      <c r="K117" s="80">
        <f t="shared" si="20"/>
        <v>1794292</v>
      </c>
      <c r="L117" s="81">
        <f t="shared" si="21"/>
        <v>139034</v>
      </c>
      <c r="M117" s="81">
        <f t="shared" si="22"/>
        <v>29772</v>
      </c>
      <c r="N117" s="77" t="e">
        <f t="shared" si="23"/>
        <v>#DIV/0!</v>
      </c>
      <c r="O117" s="77" t="e">
        <f t="shared" si="24"/>
        <v>#DIV/0!</v>
      </c>
      <c r="P117" s="78" t="e">
        <f t="shared" si="25"/>
        <v>#DIV/0!</v>
      </c>
    </row>
    <row r="118" spans="2:16">
      <c r="B118" s="27"/>
      <c r="C118" s="28"/>
      <c r="D118" s="29"/>
      <c r="E118" s="30"/>
      <c r="F118" s="30"/>
      <c r="G118" s="30"/>
      <c r="H118" s="31"/>
      <c r="I118" s="30"/>
      <c r="J118" s="30"/>
      <c r="K118" s="32"/>
      <c r="L118" s="33"/>
      <c r="M118" s="33"/>
      <c r="N118" s="34"/>
      <c r="O118" s="34"/>
      <c r="P118" s="34"/>
    </row>
    <row r="119" spans="2:16">
      <c r="B119" s="35"/>
      <c r="C119"/>
      <c r="D119" s="36"/>
      <c r="E119"/>
      <c r="F119"/>
      <c r="G119"/>
      <c r="H119"/>
      <c r="I119"/>
      <c r="J119"/>
      <c r="K119"/>
      <c r="L119"/>
      <c r="M119"/>
      <c r="N119"/>
      <c r="O119"/>
      <c r="P119"/>
    </row>
    <row r="120" spans="2:16" ht="21.75" thickBot="1">
      <c r="B120" s="150" t="s">
        <v>141</v>
      </c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2"/>
      <c r="P120" s="72"/>
    </row>
    <row r="121" spans="2:16">
      <c r="B121" s="153" t="s">
        <v>45</v>
      </c>
      <c r="C121" s="148" t="s">
        <v>46</v>
      </c>
      <c r="D121" s="146" t="s">
        <v>47</v>
      </c>
      <c r="E121" s="148" t="s">
        <v>199</v>
      </c>
      <c r="F121" s="148"/>
      <c r="G121" s="148"/>
      <c r="H121" s="148" t="s">
        <v>200</v>
      </c>
      <c r="I121" s="148"/>
      <c r="J121" s="148"/>
      <c r="K121" s="148" t="s">
        <v>48</v>
      </c>
      <c r="L121" s="148"/>
      <c r="M121" s="148"/>
      <c r="N121" s="148" t="s">
        <v>49</v>
      </c>
      <c r="O121" s="148"/>
      <c r="P121" s="155"/>
    </row>
    <row r="122" spans="2:16">
      <c r="B122" s="154"/>
      <c r="C122" s="139"/>
      <c r="D122" s="147"/>
      <c r="E122" s="25" t="s">
        <v>50</v>
      </c>
      <c r="F122" s="25" t="s">
        <v>51</v>
      </c>
      <c r="G122" s="25" t="s">
        <v>52</v>
      </c>
      <c r="H122" s="25" t="s">
        <v>50</v>
      </c>
      <c r="I122" s="25" t="s">
        <v>51</v>
      </c>
      <c r="J122" s="25" t="s">
        <v>52</v>
      </c>
      <c r="K122" s="25" t="s">
        <v>50</v>
      </c>
      <c r="L122" s="25" t="s">
        <v>53</v>
      </c>
      <c r="M122" s="25" t="s">
        <v>54</v>
      </c>
      <c r="N122" s="25" t="s">
        <v>50</v>
      </c>
      <c r="O122" s="25" t="s">
        <v>53</v>
      </c>
      <c r="P122" s="66" t="s">
        <v>54</v>
      </c>
    </row>
    <row r="123" spans="2:16">
      <c r="B123" s="67">
        <v>1</v>
      </c>
      <c r="C123" s="41" t="s">
        <v>55</v>
      </c>
      <c r="D123" s="41" t="s">
        <v>175</v>
      </c>
      <c r="E123" s="22">
        <v>93496</v>
      </c>
      <c r="F123" s="22">
        <v>10097582</v>
      </c>
      <c r="G123" s="22">
        <v>3848416</v>
      </c>
      <c r="H123" s="22">
        <v>102696</v>
      </c>
      <c r="I123" s="22">
        <v>9608603</v>
      </c>
      <c r="J123" s="22">
        <v>4150402</v>
      </c>
      <c r="K123" s="22">
        <f>H123-E123</f>
        <v>9200</v>
      </c>
      <c r="L123" s="22">
        <f>I123-F123</f>
        <v>-488979</v>
      </c>
      <c r="M123" s="22">
        <f>J123-G123</f>
        <v>301986</v>
      </c>
      <c r="N123" s="24">
        <f>IFERROR(K123/E123*100,100)</f>
        <v>9.8399931547873702</v>
      </c>
      <c r="O123" s="24">
        <f>IFERROR(L123/F123*100,100)</f>
        <v>-4.8425355694066159</v>
      </c>
      <c r="P123" s="73">
        <f>IFERROR(M123/G123*100,100)</f>
        <v>7.8470206963072595</v>
      </c>
    </row>
    <row r="124" spans="2:16">
      <c r="B124" s="68">
        <v>2</v>
      </c>
      <c r="C124" s="41" t="s">
        <v>56</v>
      </c>
      <c r="D124" s="41" t="s">
        <v>175</v>
      </c>
      <c r="E124" s="22">
        <v>36584</v>
      </c>
      <c r="F124" s="22">
        <v>3631771</v>
      </c>
      <c r="G124" s="22">
        <v>2092762</v>
      </c>
      <c r="H124" s="22">
        <v>40632</v>
      </c>
      <c r="I124" s="22">
        <v>3572088</v>
      </c>
      <c r="J124" s="22">
        <v>2310234</v>
      </c>
      <c r="K124" s="22">
        <f t="shared" ref="K124:M124" si="26">H124-E124</f>
        <v>4048</v>
      </c>
      <c r="L124" s="42">
        <f t="shared" si="26"/>
        <v>-59683</v>
      </c>
      <c r="M124" s="42">
        <f t="shared" si="26"/>
        <v>217472</v>
      </c>
      <c r="N124" s="24">
        <f t="shared" ref="N124:N172" si="27">IFERROR(K124/E124*100,100)</f>
        <v>11.06494642466652</v>
      </c>
      <c r="O124" s="24">
        <f t="shared" ref="O124:O172" si="28">IFERROR(L124/F124*100,100)</f>
        <v>-1.6433580200954301</v>
      </c>
      <c r="P124" s="73">
        <f t="shared" ref="P124:P172" si="29">IFERROR(M124/G124*100,100)</f>
        <v>10.391625994738055</v>
      </c>
    </row>
    <row r="125" spans="2:16">
      <c r="B125" s="67">
        <v>3</v>
      </c>
      <c r="C125" s="41" t="s">
        <v>57</v>
      </c>
      <c r="D125" s="41" t="s">
        <v>58</v>
      </c>
      <c r="E125" s="22">
        <v>33847600</v>
      </c>
      <c r="F125" s="22">
        <v>3398105</v>
      </c>
      <c r="G125" s="22">
        <v>633860</v>
      </c>
      <c r="H125" s="22">
        <v>36138270</v>
      </c>
      <c r="I125" s="22">
        <v>3980533</v>
      </c>
      <c r="J125" s="22">
        <v>745536</v>
      </c>
      <c r="K125" s="22">
        <f t="shared" ref="K125:K172" si="30">H125-E125</f>
        <v>2290670</v>
      </c>
      <c r="L125" s="42">
        <f t="shared" ref="L125:L172" si="31">I125-F125</f>
        <v>582428</v>
      </c>
      <c r="M125" s="42">
        <f t="shared" ref="M125:M172" si="32">J125-G125</f>
        <v>111676</v>
      </c>
      <c r="N125" s="24">
        <f t="shared" si="27"/>
        <v>6.7675994752951469</v>
      </c>
      <c r="O125" s="24">
        <f t="shared" si="28"/>
        <v>17.139788205485115</v>
      </c>
      <c r="P125" s="73">
        <f t="shared" si="29"/>
        <v>17.618401539772186</v>
      </c>
    </row>
    <row r="126" spans="2:16">
      <c r="B126" s="68">
        <v>4</v>
      </c>
      <c r="C126" s="41" t="s">
        <v>59</v>
      </c>
      <c r="D126" s="41" t="s">
        <v>58</v>
      </c>
      <c r="E126" s="22">
        <v>27107267</v>
      </c>
      <c r="F126" s="22">
        <v>3308678</v>
      </c>
      <c r="G126" s="22">
        <v>379228</v>
      </c>
      <c r="H126" s="22">
        <v>51579876</v>
      </c>
      <c r="I126" s="22">
        <v>4584024</v>
      </c>
      <c r="J126" s="22">
        <v>530039</v>
      </c>
      <c r="K126" s="22">
        <f t="shared" si="30"/>
        <v>24472609</v>
      </c>
      <c r="L126" s="42">
        <f t="shared" si="31"/>
        <v>1275346</v>
      </c>
      <c r="M126" s="42">
        <f t="shared" si="32"/>
        <v>150811</v>
      </c>
      <c r="N126" s="24">
        <f t="shared" si="27"/>
        <v>90.280621060027926</v>
      </c>
      <c r="O126" s="24">
        <f t="shared" si="28"/>
        <v>38.545485538332827</v>
      </c>
      <c r="P126" s="73">
        <f t="shared" si="29"/>
        <v>39.767896885251091</v>
      </c>
    </row>
    <row r="127" spans="2:16">
      <c r="B127" s="67">
        <v>5</v>
      </c>
      <c r="C127" s="41" t="s">
        <v>189</v>
      </c>
      <c r="D127" s="41" t="s">
        <v>58</v>
      </c>
      <c r="E127" s="22">
        <v>16447138</v>
      </c>
      <c r="F127" s="22">
        <v>1283211</v>
      </c>
      <c r="G127" s="22">
        <v>319774</v>
      </c>
      <c r="H127" s="22">
        <v>20248550</v>
      </c>
      <c r="I127" s="22">
        <v>1493720</v>
      </c>
      <c r="J127" s="22">
        <v>382311</v>
      </c>
      <c r="K127" s="22">
        <f t="shared" si="30"/>
        <v>3801412</v>
      </c>
      <c r="L127" s="22">
        <f t="shared" si="31"/>
        <v>210509</v>
      </c>
      <c r="M127" s="42">
        <f t="shared" si="32"/>
        <v>62537</v>
      </c>
      <c r="N127" s="24">
        <f t="shared" si="27"/>
        <v>23.112908762606601</v>
      </c>
      <c r="O127" s="24">
        <f t="shared" si="28"/>
        <v>16.404862489489258</v>
      </c>
      <c r="P127" s="73">
        <f t="shared" si="29"/>
        <v>19.556624365958459</v>
      </c>
    </row>
    <row r="128" spans="2:16">
      <c r="B128" s="68">
        <v>6</v>
      </c>
      <c r="C128" s="41" t="s">
        <v>186</v>
      </c>
      <c r="D128" s="41" t="s">
        <v>58</v>
      </c>
      <c r="E128" s="22">
        <v>57814280</v>
      </c>
      <c r="F128" s="22">
        <v>2915928</v>
      </c>
      <c r="G128" s="22">
        <v>412123</v>
      </c>
      <c r="H128" s="22">
        <v>46501350</v>
      </c>
      <c r="I128" s="22">
        <v>2200262</v>
      </c>
      <c r="J128" s="22">
        <v>348739</v>
      </c>
      <c r="K128" s="22">
        <f t="shared" si="30"/>
        <v>-11312930</v>
      </c>
      <c r="L128" s="42">
        <f t="shared" si="31"/>
        <v>-715666</v>
      </c>
      <c r="M128" s="42">
        <f t="shared" si="32"/>
        <v>-63384</v>
      </c>
      <c r="N128" s="24">
        <f t="shared" si="27"/>
        <v>-19.567708877460724</v>
      </c>
      <c r="O128" s="24">
        <f t="shared" si="28"/>
        <v>-24.543335775094587</v>
      </c>
      <c r="P128" s="73">
        <f t="shared" si="29"/>
        <v>-15.379874454956408</v>
      </c>
    </row>
    <row r="129" spans="2:16">
      <c r="B129" s="67">
        <v>7</v>
      </c>
      <c r="C129" s="41" t="s">
        <v>64</v>
      </c>
      <c r="D129" s="41" t="s">
        <v>58</v>
      </c>
      <c r="E129" s="22">
        <v>904953</v>
      </c>
      <c r="F129" s="22">
        <v>119287</v>
      </c>
      <c r="G129" s="22">
        <v>220033</v>
      </c>
      <c r="H129" s="22">
        <v>1191000</v>
      </c>
      <c r="I129" s="22">
        <v>169648</v>
      </c>
      <c r="J129" s="22">
        <v>296664</v>
      </c>
      <c r="K129" s="22">
        <f t="shared" si="30"/>
        <v>286047</v>
      </c>
      <c r="L129" s="42">
        <f t="shared" si="31"/>
        <v>50361</v>
      </c>
      <c r="M129" s="42">
        <f t="shared" si="32"/>
        <v>76631</v>
      </c>
      <c r="N129" s="24">
        <f t="shared" si="27"/>
        <v>31.609044889624098</v>
      </c>
      <c r="O129" s="24">
        <f t="shared" si="28"/>
        <v>42.218347347154342</v>
      </c>
      <c r="P129" s="73">
        <f t="shared" si="29"/>
        <v>34.827048669972235</v>
      </c>
    </row>
    <row r="130" spans="2:16">
      <c r="B130" s="68">
        <v>8</v>
      </c>
      <c r="C130" s="41" t="s">
        <v>166</v>
      </c>
      <c r="D130" s="41" t="s">
        <v>58</v>
      </c>
      <c r="E130" s="22">
        <v>196518</v>
      </c>
      <c r="F130" s="22">
        <v>9396</v>
      </c>
      <c r="G130" s="22">
        <v>4425</v>
      </c>
      <c r="H130" s="22">
        <v>6399962</v>
      </c>
      <c r="I130" s="22">
        <v>447792</v>
      </c>
      <c r="J130" s="22">
        <v>210144</v>
      </c>
      <c r="K130" s="42">
        <f t="shared" si="30"/>
        <v>6203444</v>
      </c>
      <c r="L130" s="42">
        <f t="shared" si="31"/>
        <v>438396</v>
      </c>
      <c r="M130" s="42">
        <f t="shared" si="32"/>
        <v>205719</v>
      </c>
      <c r="N130" s="24">
        <f t="shared" si="27"/>
        <v>3156.6797952350421</v>
      </c>
      <c r="O130" s="24">
        <f t="shared" si="28"/>
        <v>4665.7726692209453</v>
      </c>
      <c r="P130" s="73">
        <f t="shared" si="29"/>
        <v>4649.0169491525421</v>
      </c>
    </row>
    <row r="131" spans="2:16">
      <c r="B131" s="67">
        <v>9</v>
      </c>
      <c r="C131" s="41" t="s">
        <v>63</v>
      </c>
      <c r="D131" s="41" t="s">
        <v>178</v>
      </c>
      <c r="E131" s="22">
        <v>747145</v>
      </c>
      <c r="F131" s="22">
        <v>391300</v>
      </c>
      <c r="G131" s="22">
        <v>260749</v>
      </c>
      <c r="H131" s="22">
        <v>583143</v>
      </c>
      <c r="I131" s="22">
        <v>300605</v>
      </c>
      <c r="J131" s="22">
        <v>201975</v>
      </c>
      <c r="K131" s="22">
        <f t="shared" si="30"/>
        <v>-164002</v>
      </c>
      <c r="L131" s="22">
        <f t="shared" si="31"/>
        <v>-90695</v>
      </c>
      <c r="M131" s="42">
        <f t="shared" si="32"/>
        <v>-58774</v>
      </c>
      <c r="N131" s="24">
        <f t="shared" si="27"/>
        <v>-21.950491537787176</v>
      </c>
      <c r="O131" s="24">
        <f t="shared" si="28"/>
        <v>-23.177868642984922</v>
      </c>
      <c r="P131" s="73">
        <f t="shared" si="29"/>
        <v>-22.540450778334719</v>
      </c>
    </row>
    <row r="132" spans="2:16">
      <c r="B132" s="68">
        <v>10</v>
      </c>
      <c r="C132" s="41" t="s">
        <v>96</v>
      </c>
      <c r="D132" s="41" t="s">
        <v>58</v>
      </c>
      <c r="E132" s="22">
        <v>8649841</v>
      </c>
      <c r="F132" s="22">
        <v>1076388</v>
      </c>
      <c r="G132" s="22">
        <v>107259</v>
      </c>
      <c r="H132" s="22">
        <v>10588937</v>
      </c>
      <c r="I132" s="22">
        <v>1192561</v>
      </c>
      <c r="J132" s="22">
        <v>188758</v>
      </c>
      <c r="K132" s="22">
        <f t="shared" si="30"/>
        <v>1939096</v>
      </c>
      <c r="L132" s="42">
        <f t="shared" si="31"/>
        <v>116173</v>
      </c>
      <c r="M132" s="42">
        <f t="shared" si="32"/>
        <v>81499</v>
      </c>
      <c r="N132" s="24">
        <f t="shared" si="27"/>
        <v>22.417706868831459</v>
      </c>
      <c r="O132" s="24">
        <f t="shared" si="28"/>
        <v>10.792855364422495</v>
      </c>
      <c r="P132" s="73">
        <f t="shared" si="29"/>
        <v>75.983367363111725</v>
      </c>
    </row>
    <row r="133" spans="2:16">
      <c r="B133" s="67">
        <v>11</v>
      </c>
      <c r="C133" s="41" t="s">
        <v>100</v>
      </c>
      <c r="D133" s="41" t="s">
        <v>58</v>
      </c>
      <c r="E133" s="22">
        <v>8441215</v>
      </c>
      <c r="F133" s="22">
        <v>581894</v>
      </c>
      <c r="G133" s="22">
        <v>171257</v>
      </c>
      <c r="H133" s="22">
        <v>7207666</v>
      </c>
      <c r="I133" s="22">
        <v>494655</v>
      </c>
      <c r="J133" s="22">
        <v>148568</v>
      </c>
      <c r="K133" s="22">
        <f t="shared" si="30"/>
        <v>-1233549</v>
      </c>
      <c r="L133" s="42">
        <f t="shared" si="31"/>
        <v>-87239</v>
      </c>
      <c r="M133" s="42">
        <f t="shared" si="32"/>
        <v>-22689</v>
      </c>
      <c r="N133" s="24">
        <f t="shared" si="27"/>
        <v>-14.613405771562507</v>
      </c>
      <c r="O133" s="24">
        <f t="shared" si="28"/>
        <v>-14.992249447493874</v>
      </c>
      <c r="P133" s="73">
        <f t="shared" si="29"/>
        <v>-13.2485095499746</v>
      </c>
    </row>
    <row r="134" spans="2:16">
      <c r="B134" s="68">
        <v>12</v>
      </c>
      <c r="C134" s="41" t="s">
        <v>61</v>
      </c>
      <c r="D134" s="41" t="s">
        <v>58</v>
      </c>
      <c r="E134" s="22">
        <v>40395720</v>
      </c>
      <c r="F134" s="22">
        <v>1577260</v>
      </c>
      <c r="G134" s="22">
        <v>79242</v>
      </c>
      <c r="H134" s="22">
        <v>41100671</v>
      </c>
      <c r="I134" s="22">
        <v>1815883</v>
      </c>
      <c r="J134" s="22">
        <v>139381</v>
      </c>
      <c r="K134" s="42">
        <f t="shared" si="30"/>
        <v>704951</v>
      </c>
      <c r="L134" s="42">
        <f t="shared" si="31"/>
        <v>238623</v>
      </c>
      <c r="M134" s="42">
        <f t="shared" si="32"/>
        <v>60139</v>
      </c>
      <c r="N134" s="24">
        <f t="shared" si="27"/>
        <v>1.745113096139888</v>
      </c>
      <c r="O134" s="24">
        <f t="shared" si="28"/>
        <v>15.128957812916068</v>
      </c>
      <c r="P134" s="73">
        <f t="shared" si="29"/>
        <v>75.892834607909947</v>
      </c>
    </row>
    <row r="135" spans="2:16">
      <c r="B135" s="67">
        <v>13</v>
      </c>
      <c r="C135" s="41" t="s">
        <v>103</v>
      </c>
      <c r="D135" s="41" t="s">
        <v>176</v>
      </c>
      <c r="E135" s="22">
        <v>1345606</v>
      </c>
      <c r="F135" s="22">
        <v>396290</v>
      </c>
      <c r="G135" s="22">
        <v>111037</v>
      </c>
      <c r="H135" s="22">
        <v>1290899</v>
      </c>
      <c r="I135" s="22">
        <v>415457</v>
      </c>
      <c r="J135" s="22">
        <v>136304</v>
      </c>
      <c r="K135" s="22">
        <f t="shared" si="30"/>
        <v>-54707</v>
      </c>
      <c r="L135" s="42">
        <f t="shared" si="31"/>
        <v>19167</v>
      </c>
      <c r="M135" s="42">
        <f t="shared" si="32"/>
        <v>25267</v>
      </c>
      <c r="N135" s="24">
        <f t="shared" si="27"/>
        <v>-4.0656031557528731</v>
      </c>
      <c r="O135" s="24">
        <f t="shared" si="28"/>
        <v>4.8366095536097307</v>
      </c>
      <c r="P135" s="73">
        <f t="shared" si="29"/>
        <v>22.755477903761808</v>
      </c>
    </row>
    <row r="136" spans="2:16">
      <c r="B136" s="68">
        <v>14</v>
      </c>
      <c r="C136" s="41" t="s">
        <v>62</v>
      </c>
      <c r="D136" s="41" t="s">
        <v>58</v>
      </c>
      <c r="E136" s="22">
        <v>39390066</v>
      </c>
      <c r="F136" s="22">
        <v>977943</v>
      </c>
      <c r="G136" s="22">
        <v>242613</v>
      </c>
      <c r="H136" s="22">
        <v>27431210</v>
      </c>
      <c r="I136" s="22">
        <v>680005</v>
      </c>
      <c r="J136" s="22">
        <v>132154</v>
      </c>
      <c r="K136" s="42">
        <f t="shared" si="30"/>
        <v>-11958856</v>
      </c>
      <c r="L136" s="42">
        <f t="shared" si="31"/>
        <v>-297938</v>
      </c>
      <c r="M136" s="42">
        <f t="shared" si="32"/>
        <v>-110459</v>
      </c>
      <c r="N136" s="24">
        <f t="shared" si="27"/>
        <v>-30.360081143301461</v>
      </c>
      <c r="O136" s="24">
        <f t="shared" si="28"/>
        <v>-30.465783793124956</v>
      </c>
      <c r="P136" s="73">
        <f t="shared" si="29"/>
        <v>-45.528887569915874</v>
      </c>
    </row>
    <row r="137" spans="2:16">
      <c r="B137" s="67">
        <v>15</v>
      </c>
      <c r="C137" s="41" t="s">
        <v>98</v>
      </c>
      <c r="D137" s="41" t="s">
        <v>58</v>
      </c>
      <c r="E137" s="22">
        <v>7762190</v>
      </c>
      <c r="F137" s="22">
        <v>723029</v>
      </c>
      <c r="G137" s="22">
        <v>138476</v>
      </c>
      <c r="H137" s="22">
        <v>6553819</v>
      </c>
      <c r="I137" s="22">
        <v>688322</v>
      </c>
      <c r="J137" s="22">
        <v>131419</v>
      </c>
      <c r="K137" s="22">
        <f t="shared" si="30"/>
        <v>-1208371</v>
      </c>
      <c r="L137" s="42">
        <f t="shared" si="31"/>
        <v>-34707</v>
      </c>
      <c r="M137" s="42">
        <f t="shared" si="32"/>
        <v>-7057</v>
      </c>
      <c r="N137" s="24">
        <f t="shared" si="27"/>
        <v>-15.567397860655305</v>
      </c>
      <c r="O137" s="24">
        <f t="shared" si="28"/>
        <v>-4.8002223977184872</v>
      </c>
      <c r="P137" s="73">
        <f t="shared" si="29"/>
        <v>-5.096189953493746</v>
      </c>
    </row>
    <row r="138" spans="2:16">
      <c r="B138" s="68">
        <v>16</v>
      </c>
      <c r="C138" s="41" t="s">
        <v>99</v>
      </c>
      <c r="D138" s="41" t="s">
        <v>58</v>
      </c>
      <c r="E138" s="22">
        <v>7061669</v>
      </c>
      <c r="F138" s="22">
        <v>639507</v>
      </c>
      <c r="G138" s="22">
        <v>130653</v>
      </c>
      <c r="H138" s="22">
        <v>4385237</v>
      </c>
      <c r="I138" s="22">
        <v>633042</v>
      </c>
      <c r="J138" s="22">
        <v>126339</v>
      </c>
      <c r="K138" s="42">
        <f t="shared" si="30"/>
        <v>-2676432</v>
      </c>
      <c r="L138" s="42">
        <f t="shared" si="31"/>
        <v>-6465</v>
      </c>
      <c r="M138" s="42">
        <f t="shared" si="32"/>
        <v>-4314</v>
      </c>
      <c r="N138" s="24">
        <f t="shared" si="27"/>
        <v>-37.900841854807979</v>
      </c>
      <c r="O138" s="24">
        <f t="shared" si="28"/>
        <v>-1.0109349858562924</v>
      </c>
      <c r="P138" s="73">
        <f t="shared" si="29"/>
        <v>-3.3018759615163833</v>
      </c>
    </row>
    <row r="139" spans="2:16">
      <c r="B139" s="67">
        <v>17</v>
      </c>
      <c r="C139" s="41" t="s">
        <v>60</v>
      </c>
      <c r="D139" s="41" t="s">
        <v>58</v>
      </c>
      <c r="E139" s="22">
        <v>23220075</v>
      </c>
      <c r="F139" s="22">
        <v>1886352</v>
      </c>
      <c r="G139" s="22">
        <v>169996</v>
      </c>
      <c r="H139" s="22">
        <v>20914400</v>
      </c>
      <c r="I139" s="22">
        <v>1348701</v>
      </c>
      <c r="J139" s="22">
        <v>122258</v>
      </c>
      <c r="K139" s="22">
        <f t="shared" si="30"/>
        <v>-2305675</v>
      </c>
      <c r="L139" s="42">
        <f t="shared" si="31"/>
        <v>-537651</v>
      </c>
      <c r="M139" s="42">
        <f t="shared" si="32"/>
        <v>-47738</v>
      </c>
      <c r="N139" s="24">
        <f t="shared" si="27"/>
        <v>-9.9296621565606475</v>
      </c>
      <c r="O139" s="24">
        <f t="shared" si="28"/>
        <v>-28.502156543423496</v>
      </c>
      <c r="P139" s="73">
        <f t="shared" si="29"/>
        <v>-28.081837219699285</v>
      </c>
    </row>
    <row r="140" spans="2:16">
      <c r="B140" s="68">
        <v>18</v>
      </c>
      <c r="C140" s="41" t="s">
        <v>107</v>
      </c>
      <c r="D140" s="41" t="s">
        <v>58</v>
      </c>
      <c r="E140" s="22">
        <v>1034807</v>
      </c>
      <c r="F140" s="22">
        <v>195682</v>
      </c>
      <c r="G140" s="22">
        <v>94644</v>
      </c>
      <c r="H140" s="22">
        <v>1152213</v>
      </c>
      <c r="I140" s="22">
        <v>261402</v>
      </c>
      <c r="J140" s="22">
        <v>121250</v>
      </c>
      <c r="K140" s="42">
        <f t="shared" si="30"/>
        <v>117406</v>
      </c>
      <c r="L140" s="42">
        <f t="shared" si="31"/>
        <v>65720</v>
      </c>
      <c r="M140" s="42">
        <f t="shared" si="32"/>
        <v>26606</v>
      </c>
      <c r="N140" s="24">
        <f t="shared" si="27"/>
        <v>11.345690549058906</v>
      </c>
      <c r="O140" s="24">
        <f t="shared" si="28"/>
        <v>33.58510235995135</v>
      </c>
      <c r="P140" s="73">
        <f t="shared" si="29"/>
        <v>28.11166053843878</v>
      </c>
    </row>
    <row r="141" spans="2:16">
      <c r="B141" s="67">
        <v>19</v>
      </c>
      <c r="C141" s="41" t="s">
        <v>168</v>
      </c>
      <c r="D141" s="41" t="s">
        <v>58</v>
      </c>
      <c r="E141" s="22">
        <v>7976291</v>
      </c>
      <c r="F141" s="22">
        <v>604737</v>
      </c>
      <c r="G141" s="22">
        <v>133627</v>
      </c>
      <c r="H141" s="22">
        <v>8906620</v>
      </c>
      <c r="I141" s="22">
        <v>611177</v>
      </c>
      <c r="J141" s="22">
        <v>114104</v>
      </c>
      <c r="K141" s="22">
        <f t="shared" si="30"/>
        <v>930329</v>
      </c>
      <c r="L141" s="42">
        <f t="shared" si="31"/>
        <v>6440</v>
      </c>
      <c r="M141" s="42">
        <f t="shared" si="32"/>
        <v>-19523</v>
      </c>
      <c r="N141" s="24">
        <f t="shared" si="27"/>
        <v>11.663679271480943</v>
      </c>
      <c r="O141" s="24">
        <f t="shared" si="28"/>
        <v>1.0649257445798752</v>
      </c>
      <c r="P141" s="73">
        <f t="shared" si="29"/>
        <v>-14.610071317922277</v>
      </c>
    </row>
    <row r="142" spans="2:16">
      <c r="B142" s="68">
        <v>20</v>
      </c>
      <c r="C142" s="41" t="s">
        <v>109</v>
      </c>
      <c r="D142" s="41" t="s">
        <v>58</v>
      </c>
      <c r="E142" s="22">
        <v>6305605</v>
      </c>
      <c r="F142" s="22">
        <v>182788</v>
      </c>
      <c r="G142" s="22">
        <v>121542</v>
      </c>
      <c r="H142" s="22">
        <v>5839309</v>
      </c>
      <c r="I142" s="22">
        <v>164951</v>
      </c>
      <c r="J142" s="22">
        <v>114014</v>
      </c>
      <c r="K142" s="42">
        <f t="shared" si="30"/>
        <v>-466296</v>
      </c>
      <c r="L142" s="22">
        <f t="shared" si="31"/>
        <v>-17837</v>
      </c>
      <c r="M142" s="42">
        <f t="shared" si="32"/>
        <v>-7528</v>
      </c>
      <c r="N142" s="24">
        <f t="shared" si="27"/>
        <v>-7.3949446563811083</v>
      </c>
      <c r="O142" s="24">
        <f t="shared" si="28"/>
        <v>-9.7582992318970607</v>
      </c>
      <c r="P142" s="73">
        <f t="shared" si="29"/>
        <v>-6.1937437264484707</v>
      </c>
    </row>
    <row r="143" spans="2:16">
      <c r="B143" s="67">
        <v>21</v>
      </c>
      <c r="C143" s="41" t="s">
        <v>101</v>
      </c>
      <c r="D143" s="41" t="s">
        <v>175</v>
      </c>
      <c r="E143" s="22">
        <v>4996</v>
      </c>
      <c r="F143" s="22">
        <v>540211</v>
      </c>
      <c r="G143" s="22">
        <v>82118</v>
      </c>
      <c r="H143" s="22">
        <v>6728</v>
      </c>
      <c r="I143" s="22">
        <v>621449</v>
      </c>
      <c r="J143" s="22">
        <v>96800</v>
      </c>
      <c r="K143" s="22">
        <f t="shared" si="30"/>
        <v>1732</v>
      </c>
      <c r="L143" s="22">
        <f t="shared" si="31"/>
        <v>81238</v>
      </c>
      <c r="M143" s="42">
        <f t="shared" si="32"/>
        <v>14682</v>
      </c>
      <c r="N143" s="24">
        <f t="shared" si="27"/>
        <v>34.667734187349879</v>
      </c>
      <c r="O143" s="24">
        <f t="shared" si="28"/>
        <v>15.038198037433521</v>
      </c>
      <c r="P143" s="73">
        <f t="shared" si="29"/>
        <v>17.879149516549354</v>
      </c>
    </row>
    <row r="144" spans="2:16">
      <c r="B144" s="68">
        <v>22</v>
      </c>
      <c r="C144" s="41" t="s">
        <v>122</v>
      </c>
      <c r="D144" s="41" t="s">
        <v>58</v>
      </c>
      <c r="E144" s="22">
        <v>932471</v>
      </c>
      <c r="F144" s="22">
        <v>117698</v>
      </c>
      <c r="G144" s="22">
        <v>35068</v>
      </c>
      <c r="H144" s="22">
        <v>3009824</v>
      </c>
      <c r="I144" s="22">
        <v>304978</v>
      </c>
      <c r="J144" s="22">
        <v>91687</v>
      </c>
      <c r="K144" s="22">
        <f t="shared" si="30"/>
        <v>2077353</v>
      </c>
      <c r="L144" s="22">
        <f t="shared" si="31"/>
        <v>187280</v>
      </c>
      <c r="M144" s="42">
        <f t="shared" si="32"/>
        <v>56619</v>
      </c>
      <c r="N144" s="24">
        <f t="shared" si="27"/>
        <v>222.77936793744792</v>
      </c>
      <c r="O144" s="24">
        <f t="shared" si="28"/>
        <v>159.11910142908121</v>
      </c>
      <c r="P144" s="73">
        <f t="shared" si="29"/>
        <v>161.45488764685754</v>
      </c>
    </row>
    <row r="145" spans="2:16">
      <c r="B145" s="67">
        <v>23</v>
      </c>
      <c r="C145" s="41" t="s">
        <v>111</v>
      </c>
      <c r="D145" s="41" t="s">
        <v>58</v>
      </c>
      <c r="E145" s="22">
        <v>4678307</v>
      </c>
      <c r="F145" s="22">
        <v>176447</v>
      </c>
      <c r="G145" s="22">
        <v>37535</v>
      </c>
      <c r="H145" s="22">
        <v>6881875</v>
      </c>
      <c r="I145" s="22">
        <v>394760</v>
      </c>
      <c r="J145" s="22">
        <v>80120</v>
      </c>
      <c r="K145" s="22">
        <f t="shared" si="30"/>
        <v>2203568</v>
      </c>
      <c r="L145" s="42">
        <f t="shared" si="31"/>
        <v>218313</v>
      </c>
      <c r="M145" s="42">
        <f t="shared" si="32"/>
        <v>42585</v>
      </c>
      <c r="N145" s="24">
        <f t="shared" si="27"/>
        <v>47.101825510809789</v>
      </c>
      <c r="O145" s="24">
        <f t="shared" si="28"/>
        <v>123.72723820750706</v>
      </c>
      <c r="P145" s="73">
        <f t="shared" si="29"/>
        <v>113.45410949780205</v>
      </c>
    </row>
    <row r="146" spans="2:16">
      <c r="B146" s="68">
        <v>24</v>
      </c>
      <c r="C146" s="41" t="s">
        <v>119</v>
      </c>
      <c r="D146" s="41" t="s">
        <v>120</v>
      </c>
      <c r="E146" s="22">
        <v>38010</v>
      </c>
      <c r="F146" s="22">
        <v>114463</v>
      </c>
      <c r="G146" s="22">
        <v>58057</v>
      </c>
      <c r="H146" s="22">
        <v>46936</v>
      </c>
      <c r="I146" s="22">
        <v>129325</v>
      </c>
      <c r="J146" s="22">
        <v>72176</v>
      </c>
      <c r="K146" s="22">
        <f t="shared" si="30"/>
        <v>8926</v>
      </c>
      <c r="L146" s="42">
        <f t="shared" si="31"/>
        <v>14862</v>
      </c>
      <c r="M146" s="42">
        <f t="shared" si="32"/>
        <v>14119</v>
      </c>
      <c r="N146" s="24">
        <f t="shared" si="27"/>
        <v>23.483293870034203</v>
      </c>
      <c r="O146" s="24">
        <f t="shared" si="28"/>
        <v>12.984108401841643</v>
      </c>
      <c r="P146" s="73">
        <f t="shared" si="29"/>
        <v>24.319203541347299</v>
      </c>
    </row>
    <row r="147" spans="2:16">
      <c r="B147" s="67">
        <v>25</v>
      </c>
      <c r="C147" s="41" t="s">
        <v>118</v>
      </c>
      <c r="D147" s="41" t="s">
        <v>176</v>
      </c>
      <c r="E147" s="22">
        <v>17160</v>
      </c>
      <c r="F147" s="22">
        <v>126634</v>
      </c>
      <c r="G147" s="22">
        <v>54212</v>
      </c>
      <c r="H147" s="22">
        <v>23896</v>
      </c>
      <c r="I147" s="22">
        <v>163562</v>
      </c>
      <c r="J147" s="22">
        <v>70537</v>
      </c>
      <c r="K147" s="22">
        <f t="shared" si="30"/>
        <v>6736</v>
      </c>
      <c r="L147" s="42">
        <f t="shared" si="31"/>
        <v>36928</v>
      </c>
      <c r="M147" s="42">
        <f t="shared" si="32"/>
        <v>16325</v>
      </c>
      <c r="N147" s="24">
        <f t="shared" si="27"/>
        <v>39.254079254079258</v>
      </c>
      <c r="O147" s="24">
        <f t="shared" si="28"/>
        <v>29.161204731746608</v>
      </c>
      <c r="P147" s="73">
        <f t="shared" si="29"/>
        <v>30.113259057035339</v>
      </c>
    </row>
    <row r="148" spans="2:16">
      <c r="B148" s="68">
        <v>26</v>
      </c>
      <c r="C148" s="41" t="s">
        <v>158</v>
      </c>
      <c r="D148" s="41" t="s">
        <v>58</v>
      </c>
      <c r="E148" s="22">
        <v>301972</v>
      </c>
      <c r="F148" s="22">
        <v>321432</v>
      </c>
      <c r="G148" s="22">
        <v>59954</v>
      </c>
      <c r="H148" s="22">
        <v>300633</v>
      </c>
      <c r="I148" s="22">
        <v>364168</v>
      </c>
      <c r="J148" s="22">
        <v>67943</v>
      </c>
      <c r="K148" s="22">
        <f t="shared" si="30"/>
        <v>-1339</v>
      </c>
      <c r="L148" s="42">
        <f t="shared" si="31"/>
        <v>42736</v>
      </c>
      <c r="M148" s="42">
        <f t="shared" si="32"/>
        <v>7989</v>
      </c>
      <c r="N148" s="24">
        <f t="shared" si="27"/>
        <v>-0.44341859510153259</v>
      </c>
      <c r="O148" s="24">
        <f t="shared" si="28"/>
        <v>13.295502625749769</v>
      </c>
      <c r="P148" s="73">
        <f t="shared" si="29"/>
        <v>13.325215998932515</v>
      </c>
    </row>
    <row r="149" spans="2:16">
      <c r="B149" s="67">
        <v>27</v>
      </c>
      <c r="C149" s="41" t="s">
        <v>187</v>
      </c>
      <c r="D149" s="41" t="s">
        <v>58</v>
      </c>
      <c r="E149" s="22">
        <v>14971484</v>
      </c>
      <c r="F149" s="22">
        <v>229445</v>
      </c>
      <c r="G149" s="22">
        <v>43025</v>
      </c>
      <c r="H149" s="22">
        <v>16859720</v>
      </c>
      <c r="I149" s="22">
        <v>258023</v>
      </c>
      <c r="J149" s="22">
        <v>58803</v>
      </c>
      <c r="K149" s="22">
        <f t="shared" si="30"/>
        <v>1888236</v>
      </c>
      <c r="L149" s="42">
        <f t="shared" si="31"/>
        <v>28578</v>
      </c>
      <c r="M149" s="42">
        <f t="shared" si="32"/>
        <v>15778</v>
      </c>
      <c r="N149" s="24">
        <f t="shared" si="27"/>
        <v>12.612216664694028</v>
      </c>
      <c r="O149" s="24">
        <f t="shared" si="28"/>
        <v>12.455272505393451</v>
      </c>
      <c r="P149" s="73">
        <f t="shared" si="29"/>
        <v>36.671702498547354</v>
      </c>
    </row>
    <row r="150" spans="2:16">
      <c r="B150" s="68">
        <v>28</v>
      </c>
      <c r="C150" s="41" t="s">
        <v>149</v>
      </c>
      <c r="D150" s="41" t="s">
        <v>176</v>
      </c>
      <c r="E150" s="22">
        <v>0</v>
      </c>
      <c r="F150" s="22">
        <v>0</v>
      </c>
      <c r="G150" s="22">
        <v>0</v>
      </c>
      <c r="H150" s="22">
        <v>200</v>
      </c>
      <c r="I150" s="22">
        <v>41018</v>
      </c>
      <c r="J150" s="22">
        <v>55415</v>
      </c>
      <c r="K150" s="42">
        <f t="shared" si="30"/>
        <v>200</v>
      </c>
      <c r="L150" s="42">
        <f t="shared" si="31"/>
        <v>41018</v>
      </c>
      <c r="M150" s="42">
        <f t="shared" si="32"/>
        <v>55415</v>
      </c>
      <c r="N150" s="24">
        <f t="shared" si="27"/>
        <v>100</v>
      </c>
      <c r="O150" s="24">
        <f t="shared" si="28"/>
        <v>100</v>
      </c>
      <c r="P150" s="73">
        <f t="shared" si="29"/>
        <v>100</v>
      </c>
    </row>
    <row r="151" spans="2:16">
      <c r="B151" s="67">
        <v>29</v>
      </c>
      <c r="C151" s="41" t="s">
        <v>157</v>
      </c>
      <c r="D151" s="41" t="s">
        <v>58</v>
      </c>
      <c r="E151" s="22">
        <v>32071685</v>
      </c>
      <c r="F151" s="22">
        <v>574658</v>
      </c>
      <c r="G151" s="22">
        <v>105999</v>
      </c>
      <c r="H151" s="22">
        <v>15157978</v>
      </c>
      <c r="I151" s="22">
        <v>245138</v>
      </c>
      <c r="J151" s="22">
        <v>55123</v>
      </c>
      <c r="K151" s="42">
        <f t="shared" si="30"/>
        <v>-16913707</v>
      </c>
      <c r="L151" s="42">
        <f t="shared" si="31"/>
        <v>-329520</v>
      </c>
      <c r="M151" s="42">
        <f t="shared" si="32"/>
        <v>-50876</v>
      </c>
      <c r="N151" s="24">
        <f t="shared" si="27"/>
        <v>-52.737194818420051</v>
      </c>
      <c r="O151" s="24">
        <f t="shared" si="28"/>
        <v>-57.341932070901301</v>
      </c>
      <c r="P151" s="73">
        <f t="shared" si="29"/>
        <v>-47.996679213954849</v>
      </c>
    </row>
    <row r="152" spans="2:16">
      <c r="B152" s="68">
        <v>30</v>
      </c>
      <c r="C152" s="41" t="s">
        <v>121</v>
      </c>
      <c r="D152" s="41" t="s">
        <v>178</v>
      </c>
      <c r="E152" s="22">
        <v>141107</v>
      </c>
      <c r="F152" s="22">
        <v>81703</v>
      </c>
      <c r="G152" s="22">
        <v>44996</v>
      </c>
      <c r="H152" s="22">
        <v>160533</v>
      </c>
      <c r="I152" s="22">
        <v>100230</v>
      </c>
      <c r="J152" s="22">
        <v>54682</v>
      </c>
      <c r="K152" s="42">
        <f t="shared" si="30"/>
        <v>19426</v>
      </c>
      <c r="L152" s="22">
        <f t="shared" si="31"/>
        <v>18527</v>
      </c>
      <c r="M152" s="42">
        <f t="shared" si="32"/>
        <v>9686</v>
      </c>
      <c r="N152" s="24">
        <f t="shared" si="27"/>
        <v>13.766857774596582</v>
      </c>
      <c r="O152" s="24">
        <f t="shared" si="28"/>
        <v>22.676033927762752</v>
      </c>
      <c r="P152" s="73">
        <f t="shared" si="29"/>
        <v>21.526357898479866</v>
      </c>
    </row>
    <row r="153" spans="2:16">
      <c r="B153" s="67">
        <v>31</v>
      </c>
      <c r="C153" s="41" t="s">
        <v>114</v>
      </c>
      <c r="D153" s="41" t="s">
        <v>58</v>
      </c>
      <c r="E153" s="22">
        <v>961315</v>
      </c>
      <c r="F153" s="22">
        <v>136438</v>
      </c>
      <c r="G153" s="22">
        <v>22305</v>
      </c>
      <c r="H153" s="22">
        <v>8655561</v>
      </c>
      <c r="I153" s="22">
        <v>1444297</v>
      </c>
      <c r="J153" s="22">
        <v>51676</v>
      </c>
      <c r="K153" s="22">
        <f t="shared" si="30"/>
        <v>7694246</v>
      </c>
      <c r="L153" s="22">
        <f t="shared" si="31"/>
        <v>1307859</v>
      </c>
      <c r="M153" s="42">
        <f t="shared" si="32"/>
        <v>29371</v>
      </c>
      <c r="N153" s="24">
        <f t="shared" si="27"/>
        <v>800.38759407686348</v>
      </c>
      <c r="O153" s="24">
        <f t="shared" si="28"/>
        <v>958.57385772292184</v>
      </c>
      <c r="P153" s="73">
        <f t="shared" si="29"/>
        <v>131.67899574086528</v>
      </c>
    </row>
    <row r="154" spans="2:16">
      <c r="B154" s="68">
        <v>32</v>
      </c>
      <c r="C154" s="41" t="s">
        <v>148</v>
      </c>
      <c r="D154" s="41" t="s">
        <v>58</v>
      </c>
      <c r="E154" s="22">
        <v>33001</v>
      </c>
      <c r="F154" s="22">
        <v>15191</v>
      </c>
      <c r="G154" s="22">
        <v>5181</v>
      </c>
      <c r="H154" s="22">
        <v>211200</v>
      </c>
      <c r="I154" s="22">
        <v>109430</v>
      </c>
      <c r="J154" s="22">
        <v>51046</v>
      </c>
      <c r="K154" s="22">
        <f t="shared" si="30"/>
        <v>178199</v>
      </c>
      <c r="L154" s="42">
        <f t="shared" si="31"/>
        <v>94239</v>
      </c>
      <c r="M154" s="42">
        <f t="shared" si="32"/>
        <v>45865</v>
      </c>
      <c r="N154" s="24">
        <f t="shared" si="27"/>
        <v>539.98060664828347</v>
      </c>
      <c r="O154" s="24">
        <f t="shared" si="28"/>
        <v>620.36073991178989</v>
      </c>
      <c r="P154" s="73">
        <f t="shared" si="29"/>
        <v>885.25381200540437</v>
      </c>
    </row>
    <row r="155" spans="2:16">
      <c r="B155" s="67">
        <v>33</v>
      </c>
      <c r="C155" s="41" t="s">
        <v>117</v>
      </c>
      <c r="D155" s="41" t="s">
        <v>58</v>
      </c>
      <c r="E155" s="22">
        <v>893634</v>
      </c>
      <c r="F155" s="22">
        <v>89058</v>
      </c>
      <c r="G155" s="22">
        <v>57688</v>
      </c>
      <c r="H155" s="22">
        <v>709982</v>
      </c>
      <c r="I155" s="22">
        <v>68380</v>
      </c>
      <c r="J155" s="22">
        <v>50227</v>
      </c>
      <c r="K155" s="22">
        <f t="shared" si="30"/>
        <v>-183652</v>
      </c>
      <c r="L155" s="22">
        <f t="shared" si="31"/>
        <v>-20678</v>
      </c>
      <c r="M155" s="42">
        <f t="shared" si="32"/>
        <v>-7461</v>
      </c>
      <c r="N155" s="24">
        <f t="shared" si="27"/>
        <v>-20.551142861618963</v>
      </c>
      <c r="O155" s="24">
        <f t="shared" si="28"/>
        <v>-23.218576657908329</v>
      </c>
      <c r="P155" s="73">
        <f t="shared" si="29"/>
        <v>-12.933365691304951</v>
      </c>
    </row>
    <row r="156" spans="2:16">
      <c r="B156" s="68">
        <v>34</v>
      </c>
      <c r="C156" s="41" t="s">
        <v>108</v>
      </c>
      <c r="D156" s="41" t="s">
        <v>58</v>
      </c>
      <c r="E156" s="22">
        <v>1211308</v>
      </c>
      <c r="F156" s="22">
        <v>196631</v>
      </c>
      <c r="G156" s="22">
        <v>47594</v>
      </c>
      <c r="H156" s="22">
        <v>1246944</v>
      </c>
      <c r="I156" s="22">
        <v>205094</v>
      </c>
      <c r="J156" s="22">
        <v>49672</v>
      </c>
      <c r="K156" s="42">
        <f t="shared" si="30"/>
        <v>35636</v>
      </c>
      <c r="L156" s="22">
        <f t="shared" si="31"/>
        <v>8463</v>
      </c>
      <c r="M156" s="42">
        <f t="shared" si="32"/>
        <v>2078</v>
      </c>
      <c r="N156" s="24">
        <f t="shared" si="27"/>
        <v>2.9419437500619163</v>
      </c>
      <c r="O156" s="24">
        <f t="shared" si="28"/>
        <v>4.3040008950775821</v>
      </c>
      <c r="P156" s="73">
        <f t="shared" si="29"/>
        <v>4.366096566794134</v>
      </c>
    </row>
    <row r="157" spans="2:16">
      <c r="B157" s="67">
        <v>35</v>
      </c>
      <c r="C157" s="41" t="s">
        <v>112</v>
      </c>
      <c r="D157" s="41" t="s">
        <v>176</v>
      </c>
      <c r="E157" s="22">
        <v>167</v>
      </c>
      <c r="F157" s="22">
        <v>175287</v>
      </c>
      <c r="G157" s="22">
        <v>32222</v>
      </c>
      <c r="H157" s="22">
        <v>525</v>
      </c>
      <c r="I157" s="22">
        <v>289200</v>
      </c>
      <c r="J157" s="22">
        <v>49423</v>
      </c>
      <c r="K157" s="42">
        <f t="shared" si="30"/>
        <v>358</v>
      </c>
      <c r="L157" s="42">
        <f t="shared" si="31"/>
        <v>113913</v>
      </c>
      <c r="M157" s="42">
        <f t="shared" si="32"/>
        <v>17201</v>
      </c>
      <c r="N157" s="24">
        <f t="shared" si="27"/>
        <v>214.37125748502993</v>
      </c>
      <c r="O157" s="24">
        <f t="shared" si="28"/>
        <v>64.986564890722079</v>
      </c>
      <c r="P157" s="73">
        <f t="shared" si="29"/>
        <v>53.382781950220348</v>
      </c>
    </row>
    <row r="158" spans="2:16">
      <c r="B158" s="68">
        <v>36</v>
      </c>
      <c r="C158" s="41" t="s">
        <v>155</v>
      </c>
      <c r="D158" s="41" t="s">
        <v>179</v>
      </c>
      <c r="E158" s="22">
        <v>5763</v>
      </c>
      <c r="F158" s="22">
        <v>28557</v>
      </c>
      <c r="G158" s="22">
        <v>6062</v>
      </c>
      <c r="H158" s="22">
        <v>68964</v>
      </c>
      <c r="I158" s="22">
        <v>231866</v>
      </c>
      <c r="J158" s="22">
        <v>49363</v>
      </c>
      <c r="K158" s="42">
        <f t="shared" si="30"/>
        <v>63201</v>
      </c>
      <c r="L158" s="22">
        <f t="shared" si="31"/>
        <v>203309</v>
      </c>
      <c r="M158" s="42">
        <f t="shared" si="32"/>
        <v>43301</v>
      </c>
      <c r="N158" s="24">
        <f t="shared" si="27"/>
        <v>1096.6684018740239</v>
      </c>
      <c r="O158" s="24">
        <f t="shared" si="28"/>
        <v>711.94103022026127</v>
      </c>
      <c r="P158" s="73">
        <f t="shared" si="29"/>
        <v>714.30221049158695</v>
      </c>
    </row>
    <row r="159" spans="2:16">
      <c r="B159" s="67">
        <v>37</v>
      </c>
      <c r="C159" s="41" t="s">
        <v>197</v>
      </c>
      <c r="D159" s="41" t="s">
        <v>58</v>
      </c>
      <c r="E159" s="22">
        <v>250487</v>
      </c>
      <c r="F159" s="22">
        <v>32782</v>
      </c>
      <c r="G159" s="22">
        <v>14169</v>
      </c>
      <c r="H159" s="22">
        <v>1211100</v>
      </c>
      <c r="I159" s="22">
        <v>108776</v>
      </c>
      <c r="J159" s="22">
        <v>49029</v>
      </c>
      <c r="K159" s="22">
        <f t="shared" si="30"/>
        <v>960613</v>
      </c>
      <c r="L159" s="42">
        <f t="shared" si="31"/>
        <v>75994</v>
      </c>
      <c r="M159" s="42">
        <f t="shared" si="32"/>
        <v>34860</v>
      </c>
      <c r="N159" s="24">
        <f t="shared" si="27"/>
        <v>383.49814561234712</v>
      </c>
      <c r="O159" s="24">
        <f t="shared" si="28"/>
        <v>231.81624061985238</v>
      </c>
      <c r="P159" s="73">
        <f t="shared" si="29"/>
        <v>246.03006563624814</v>
      </c>
    </row>
    <row r="160" spans="2:16">
      <c r="B160" s="68">
        <v>38</v>
      </c>
      <c r="C160" s="41" t="s">
        <v>116</v>
      </c>
      <c r="D160" s="41" t="s">
        <v>58</v>
      </c>
      <c r="E160" s="22">
        <v>915362</v>
      </c>
      <c r="F160" s="22">
        <v>122766</v>
      </c>
      <c r="G160" s="22">
        <v>44702</v>
      </c>
      <c r="H160" s="22">
        <v>875403</v>
      </c>
      <c r="I160" s="22">
        <v>131887</v>
      </c>
      <c r="J160" s="22">
        <v>48187</v>
      </c>
      <c r="K160" s="42">
        <f t="shared" si="30"/>
        <v>-39959</v>
      </c>
      <c r="L160" s="42">
        <f t="shared" si="31"/>
        <v>9121</v>
      </c>
      <c r="M160" s="42">
        <f t="shared" si="32"/>
        <v>3485</v>
      </c>
      <c r="N160" s="24">
        <f t="shared" si="27"/>
        <v>-4.3653767580476357</v>
      </c>
      <c r="O160" s="24">
        <f t="shared" si="28"/>
        <v>7.4295814802143925</v>
      </c>
      <c r="P160" s="73">
        <f t="shared" si="29"/>
        <v>7.796071764126884</v>
      </c>
    </row>
    <row r="161" spans="2:16">
      <c r="B161" s="67">
        <v>39</v>
      </c>
      <c r="C161" s="41" t="s">
        <v>156</v>
      </c>
      <c r="D161" s="41" t="s">
        <v>58</v>
      </c>
      <c r="E161" s="22">
        <v>586822</v>
      </c>
      <c r="F161" s="22">
        <v>215222</v>
      </c>
      <c r="G161" s="22">
        <v>32132</v>
      </c>
      <c r="H161" s="22">
        <v>733977</v>
      </c>
      <c r="I161" s="22">
        <v>317700</v>
      </c>
      <c r="J161" s="22">
        <v>47556</v>
      </c>
      <c r="K161" s="42">
        <f t="shared" si="30"/>
        <v>147155</v>
      </c>
      <c r="L161" s="42">
        <f t="shared" si="31"/>
        <v>102478</v>
      </c>
      <c r="M161" s="42">
        <f t="shared" si="32"/>
        <v>15424</v>
      </c>
      <c r="N161" s="24">
        <f t="shared" si="27"/>
        <v>25.076599036845927</v>
      </c>
      <c r="O161" s="24">
        <f t="shared" si="28"/>
        <v>47.615020769252212</v>
      </c>
      <c r="P161" s="73">
        <f t="shared" si="29"/>
        <v>48.001991783891448</v>
      </c>
    </row>
    <row r="162" spans="2:16">
      <c r="B162" s="68">
        <v>40</v>
      </c>
      <c r="C162" s="41" t="s">
        <v>159</v>
      </c>
      <c r="D162" s="41" t="s">
        <v>58</v>
      </c>
      <c r="E162" s="22">
        <v>120565</v>
      </c>
      <c r="F162" s="22">
        <v>26699</v>
      </c>
      <c r="G162" s="22">
        <v>11321</v>
      </c>
      <c r="H162" s="22">
        <v>466861</v>
      </c>
      <c r="I162" s="22">
        <v>104348</v>
      </c>
      <c r="J162" s="22">
        <v>44293</v>
      </c>
      <c r="K162" s="22">
        <f t="shared" si="30"/>
        <v>346296</v>
      </c>
      <c r="L162" s="42">
        <f t="shared" si="31"/>
        <v>77649</v>
      </c>
      <c r="M162" s="42">
        <f t="shared" si="32"/>
        <v>32972</v>
      </c>
      <c r="N162" s="24">
        <f t="shared" si="27"/>
        <v>287.22763654460249</v>
      </c>
      <c r="O162" s="24">
        <f t="shared" si="28"/>
        <v>290.83111727030973</v>
      </c>
      <c r="P162" s="73">
        <f t="shared" si="29"/>
        <v>291.24635632894621</v>
      </c>
    </row>
    <row r="163" spans="2:16">
      <c r="B163" s="67">
        <v>41</v>
      </c>
      <c r="C163" s="41" t="s">
        <v>113</v>
      </c>
      <c r="D163" s="41" t="s">
        <v>178</v>
      </c>
      <c r="E163" s="22">
        <v>2877690</v>
      </c>
      <c r="F163" s="22">
        <v>156646</v>
      </c>
      <c r="G163" s="22">
        <v>41746</v>
      </c>
      <c r="H163" s="22">
        <v>3758477</v>
      </c>
      <c r="I163" s="22">
        <v>166845</v>
      </c>
      <c r="J163" s="22">
        <v>41748</v>
      </c>
      <c r="K163" s="42">
        <f t="shared" si="30"/>
        <v>880787</v>
      </c>
      <c r="L163" s="42">
        <f t="shared" si="31"/>
        <v>10199</v>
      </c>
      <c r="M163" s="42">
        <f t="shared" si="32"/>
        <v>2</v>
      </c>
      <c r="N163" s="24">
        <f t="shared" si="27"/>
        <v>30.607431655251261</v>
      </c>
      <c r="O163" s="24">
        <f t="shared" si="28"/>
        <v>6.5108588792564124</v>
      </c>
      <c r="P163" s="73">
        <f t="shared" si="29"/>
        <v>4.790878167968189E-3</v>
      </c>
    </row>
    <row r="164" spans="2:16">
      <c r="B164" s="68">
        <v>42</v>
      </c>
      <c r="C164" s="41" t="s">
        <v>169</v>
      </c>
      <c r="D164" s="41" t="s">
        <v>176</v>
      </c>
      <c r="E164" s="22">
        <v>749</v>
      </c>
      <c r="F164" s="22">
        <v>64946</v>
      </c>
      <c r="G164" s="22">
        <v>23284</v>
      </c>
      <c r="H164" s="22">
        <v>1221</v>
      </c>
      <c r="I164" s="22">
        <v>116309</v>
      </c>
      <c r="J164" s="22">
        <v>40546</v>
      </c>
      <c r="K164" s="22">
        <f t="shared" si="30"/>
        <v>472</v>
      </c>
      <c r="L164" s="22">
        <f t="shared" si="31"/>
        <v>51363</v>
      </c>
      <c r="M164" s="42">
        <f t="shared" si="32"/>
        <v>17262</v>
      </c>
      <c r="N164" s="24">
        <f t="shared" si="27"/>
        <v>63.017356475300403</v>
      </c>
      <c r="O164" s="24">
        <f t="shared" si="28"/>
        <v>79.085701967788623</v>
      </c>
      <c r="P164" s="73">
        <f t="shared" si="29"/>
        <v>74.136746263528607</v>
      </c>
    </row>
    <row r="165" spans="2:16">
      <c r="B165" s="67">
        <v>43</v>
      </c>
      <c r="C165" s="41" t="s">
        <v>192</v>
      </c>
      <c r="D165" s="41" t="s">
        <v>58</v>
      </c>
      <c r="E165" s="22">
        <v>17174775</v>
      </c>
      <c r="F165" s="22">
        <v>142911</v>
      </c>
      <c r="G165" s="22">
        <v>26223</v>
      </c>
      <c r="H165" s="22">
        <v>24303015</v>
      </c>
      <c r="I165" s="22">
        <v>205745</v>
      </c>
      <c r="J165" s="22">
        <v>39291</v>
      </c>
      <c r="K165" s="22">
        <f t="shared" si="30"/>
        <v>7128240</v>
      </c>
      <c r="L165" s="42">
        <f t="shared" si="31"/>
        <v>62834</v>
      </c>
      <c r="M165" s="42">
        <f t="shared" si="32"/>
        <v>13068</v>
      </c>
      <c r="N165" s="24">
        <f t="shared" si="27"/>
        <v>41.504124508181327</v>
      </c>
      <c r="O165" s="24">
        <f t="shared" si="28"/>
        <v>43.967224356417631</v>
      </c>
      <c r="P165" s="73">
        <f t="shared" si="29"/>
        <v>49.834115089806659</v>
      </c>
    </row>
    <row r="166" spans="2:16">
      <c r="B166" s="68">
        <v>44</v>
      </c>
      <c r="C166" s="41" t="s">
        <v>184</v>
      </c>
      <c r="D166" s="41" t="s">
        <v>71</v>
      </c>
      <c r="E166" s="22">
        <v>268979</v>
      </c>
      <c r="F166" s="22">
        <v>101001</v>
      </c>
      <c r="G166" s="22">
        <v>30593</v>
      </c>
      <c r="H166" s="22">
        <v>268530</v>
      </c>
      <c r="I166" s="22">
        <v>130398</v>
      </c>
      <c r="J166" s="22">
        <v>39057</v>
      </c>
      <c r="K166" s="22">
        <f t="shared" si="30"/>
        <v>-449</v>
      </c>
      <c r="L166" s="42">
        <f t="shared" si="31"/>
        <v>29397</v>
      </c>
      <c r="M166" s="42">
        <f t="shared" si="32"/>
        <v>8464</v>
      </c>
      <c r="N166" s="24">
        <f t="shared" si="27"/>
        <v>-0.16692752965844918</v>
      </c>
      <c r="O166" s="24">
        <f t="shared" si="28"/>
        <v>29.105652419282979</v>
      </c>
      <c r="P166" s="73">
        <f t="shared" si="29"/>
        <v>27.666459647631815</v>
      </c>
    </row>
    <row r="167" spans="2:16">
      <c r="B167" s="67">
        <v>45</v>
      </c>
      <c r="C167" s="41" t="s">
        <v>150</v>
      </c>
      <c r="D167" s="41" t="s">
        <v>58</v>
      </c>
      <c r="E167" s="22">
        <v>282483</v>
      </c>
      <c r="F167" s="22">
        <v>101018</v>
      </c>
      <c r="G167" s="22">
        <v>26182</v>
      </c>
      <c r="H167" s="22">
        <v>364533</v>
      </c>
      <c r="I167" s="22">
        <v>131454</v>
      </c>
      <c r="J167" s="22">
        <v>36873</v>
      </c>
      <c r="K167" s="22">
        <f t="shared" si="30"/>
        <v>82050</v>
      </c>
      <c r="L167" s="42">
        <f t="shared" si="31"/>
        <v>30436</v>
      </c>
      <c r="M167" s="42">
        <f t="shared" si="32"/>
        <v>10691</v>
      </c>
      <c r="N167" s="24">
        <f t="shared" si="27"/>
        <v>29.045995688236104</v>
      </c>
      <c r="O167" s="24">
        <f t="shared" si="28"/>
        <v>30.129283889999805</v>
      </c>
      <c r="P167" s="73">
        <f t="shared" si="29"/>
        <v>40.833396990298674</v>
      </c>
    </row>
    <row r="168" spans="2:16">
      <c r="B168" s="68">
        <v>46</v>
      </c>
      <c r="C168" s="41" t="s">
        <v>170</v>
      </c>
      <c r="D168" s="41" t="s">
        <v>58</v>
      </c>
      <c r="E168" s="22">
        <v>708820</v>
      </c>
      <c r="F168" s="22">
        <v>39148</v>
      </c>
      <c r="G168" s="22">
        <v>7311</v>
      </c>
      <c r="H168" s="22">
        <v>7510850</v>
      </c>
      <c r="I168" s="22">
        <v>183106</v>
      </c>
      <c r="J168" s="22">
        <v>35524</v>
      </c>
      <c r="K168" s="22">
        <f t="shared" si="30"/>
        <v>6802030</v>
      </c>
      <c r="L168" s="22">
        <f t="shared" si="31"/>
        <v>143958</v>
      </c>
      <c r="M168" s="42">
        <f t="shared" si="32"/>
        <v>28213</v>
      </c>
      <c r="N168" s="24">
        <f t="shared" si="27"/>
        <v>959.62726785361576</v>
      </c>
      <c r="O168" s="24">
        <f t="shared" si="28"/>
        <v>367.72759783386124</v>
      </c>
      <c r="P168" s="73">
        <f t="shared" si="29"/>
        <v>385.897961975106</v>
      </c>
    </row>
    <row r="169" spans="2:16">
      <c r="B169" s="67">
        <v>47</v>
      </c>
      <c r="C169" s="41" t="s">
        <v>123</v>
      </c>
      <c r="D169" s="41" t="s">
        <v>176</v>
      </c>
      <c r="E169" s="22">
        <v>6379</v>
      </c>
      <c r="F169" s="22">
        <v>102606</v>
      </c>
      <c r="G169" s="22">
        <v>35946</v>
      </c>
      <c r="H169" s="22">
        <v>5824</v>
      </c>
      <c r="I169" s="22">
        <v>98504</v>
      </c>
      <c r="J169" s="22">
        <v>35250</v>
      </c>
      <c r="K169" s="42">
        <f t="shared" si="30"/>
        <v>-555</v>
      </c>
      <c r="L169" s="42">
        <f t="shared" si="31"/>
        <v>-4102</v>
      </c>
      <c r="M169" s="42">
        <f t="shared" si="32"/>
        <v>-696</v>
      </c>
      <c r="N169" s="24">
        <f t="shared" si="27"/>
        <v>-8.7004232638344572</v>
      </c>
      <c r="O169" s="24">
        <f t="shared" si="28"/>
        <v>-3.9978168917997001</v>
      </c>
      <c r="P169" s="73">
        <f t="shared" si="29"/>
        <v>-1.9362376898681355</v>
      </c>
    </row>
    <row r="170" spans="2:16">
      <c r="B170" s="68">
        <v>48</v>
      </c>
      <c r="C170" s="41" t="s">
        <v>195</v>
      </c>
      <c r="D170" s="41" t="s">
        <v>58</v>
      </c>
      <c r="E170" s="22">
        <v>4928845</v>
      </c>
      <c r="F170" s="22">
        <v>205102</v>
      </c>
      <c r="G170" s="22">
        <v>39264</v>
      </c>
      <c r="H170" s="22">
        <v>3402419</v>
      </c>
      <c r="I170" s="22">
        <v>141501</v>
      </c>
      <c r="J170" s="22">
        <v>34780</v>
      </c>
      <c r="K170" s="22">
        <f t="shared" si="30"/>
        <v>-1526426</v>
      </c>
      <c r="L170" s="42">
        <f t="shared" si="31"/>
        <v>-63601</v>
      </c>
      <c r="M170" s="42">
        <f t="shared" si="32"/>
        <v>-4484</v>
      </c>
      <c r="N170" s="24">
        <f t="shared" si="27"/>
        <v>-30.969243301422544</v>
      </c>
      <c r="O170" s="24">
        <f t="shared" si="28"/>
        <v>-31.009448957104269</v>
      </c>
      <c r="P170" s="73">
        <f t="shared" si="29"/>
        <v>-11.420130399348004</v>
      </c>
    </row>
    <row r="171" spans="2:16">
      <c r="B171" s="67">
        <v>49</v>
      </c>
      <c r="C171" s="41" t="s">
        <v>198</v>
      </c>
      <c r="D171" s="41" t="s">
        <v>58</v>
      </c>
      <c r="E171" s="22">
        <v>117880</v>
      </c>
      <c r="F171" s="22">
        <v>24545</v>
      </c>
      <c r="G171" s="22">
        <v>90128</v>
      </c>
      <c r="H171" s="22">
        <v>110900</v>
      </c>
      <c r="I171" s="22">
        <v>26282</v>
      </c>
      <c r="J171" s="22">
        <v>34191</v>
      </c>
      <c r="K171" s="42">
        <f t="shared" si="30"/>
        <v>-6980</v>
      </c>
      <c r="L171" s="42">
        <f t="shared" si="31"/>
        <v>1737</v>
      </c>
      <c r="M171" s="42">
        <f t="shared" si="32"/>
        <v>-55937</v>
      </c>
      <c r="N171" s="24">
        <f t="shared" si="27"/>
        <v>-5.921275873769936</v>
      </c>
      <c r="O171" s="24">
        <f t="shared" si="28"/>
        <v>7.0767977184762687</v>
      </c>
      <c r="P171" s="73">
        <f t="shared" si="29"/>
        <v>-62.063953488372093</v>
      </c>
    </row>
    <row r="172" spans="2:16" ht="18" thickBot="1">
      <c r="B172" s="75">
        <v>50</v>
      </c>
      <c r="C172" s="76" t="s">
        <v>183</v>
      </c>
      <c r="D172" s="76" t="s">
        <v>58</v>
      </c>
      <c r="E172" s="22">
        <v>1634130</v>
      </c>
      <c r="F172" s="22">
        <v>119231</v>
      </c>
      <c r="G172" s="22">
        <v>15505</v>
      </c>
      <c r="H172" s="22">
        <v>3961220</v>
      </c>
      <c r="I172" s="22">
        <v>239248</v>
      </c>
      <c r="J172" s="22">
        <v>33964</v>
      </c>
      <c r="K172" s="71">
        <f t="shared" si="30"/>
        <v>2327090</v>
      </c>
      <c r="L172" s="71">
        <f t="shared" si="31"/>
        <v>120017</v>
      </c>
      <c r="M172" s="71">
        <f t="shared" si="32"/>
        <v>18459</v>
      </c>
      <c r="N172" s="24">
        <f t="shared" si="27"/>
        <v>142.40543897976292</v>
      </c>
      <c r="O172" s="24">
        <f t="shared" si="28"/>
        <v>100.65922453053318</v>
      </c>
      <c r="P172" s="73">
        <f t="shared" si="29"/>
        <v>119.05191873589165</v>
      </c>
    </row>
    <row r="176" spans="2:16" ht="18" thickBot="1"/>
    <row r="177" spans="2:13" ht="30" customHeight="1" thickBot="1">
      <c r="B177" s="156" t="s">
        <v>185</v>
      </c>
      <c r="C177" s="157"/>
      <c r="D177" s="157"/>
      <c r="E177" s="157"/>
      <c r="F177" s="157"/>
      <c r="G177" s="157"/>
      <c r="H177" s="157"/>
      <c r="I177" s="157"/>
      <c r="J177" s="157"/>
      <c r="K177" s="157"/>
      <c r="L177" s="158"/>
      <c r="M177" s="65"/>
    </row>
    <row r="178" spans="2:13">
      <c r="B178" s="153" t="s">
        <v>45</v>
      </c>
      <c r="C178" s="148" t="s">
        <v>65</v>
      </c>
      <c r="D178" s="148" t="s">
        <v>47</v>
      </c>
      <c r="E178" s="148" t="s">
        <v>202</v>
      </c>
      <c r="F178" s="148"/>
      <c r="G178" s="148"/>
      <c r="H178" s="148" t="s">
        <v>203</v>
      </c>
      <c r="I178" s="148"/>
      <c r="J178" s="148"/>
      <c r="K178" s="148" t="s">
        <v>48</v>
      </c>
      <c r="L178" s="155"/>
    </row>
    <row r="179" spans="2:13" ht="18" thickBot="1">
      <c r="B179" s="154"/>
      <c r="C179" s="139"/>
      <c r="D179" s="139"/>
      <c r="E179" s="25" t="s">
        <v>50</v>
      </c>
      <c r="F179" s="25" t="s">
        <v>51</v>
      </c>
      <c r="G179" s="25" t="s">
        <v>52</v>
      </c>
      <c r="H179" s="25" t="s">
        <v>50</v>
      </c>
      <c r="I179" s="25" t="s">
        <v>51</v>
      </c>
      <c r="J179" s="25" t="s">
        <v>52</v>
      </c>
      <c r="K179" s="25" t="s">
        <v>53</v>
      </c>
      <c r="L179" s="66" t="s">
        <v>66</v>
      </c>
    </row>
    <row r="180" spans="2:13" ht="18" thickBot="1">
      <c r="B180" s="67">
        <v>1</v>
      </c>
      <c r="C180" s="40" t="s">
        <v>67</v>
      </c>
      <c r="D180" s="37" t="s">
        <v>58</v>
      </c>
      <c r="E180" s="118">
        <v>1767240</v>
      </c>
      <c r="F180" s="118">
        <v>619927</v>
      </c>
      <c r="G180" s="118">
        <v>1780.41</v>
      </c>
      <c r="H180" s="120">
        <v>3124953</v>
      </c>
      <c r="I180" s="120">
        <v>623323</v>
      </c>
      <c r="J180" s="120">
        <v>3151</v>
      </c>
      <c r="K180" s="98">
        <f t="shared" ref="K180" si="33">I180-F180</f>
        <v>3396</v>
      </c>
      <c r="L180" s="100">
        <f t="shared" ref="L180" si="34">K180/F180*100</f>
        <v>0.54780643527383055</v>
      </c>
    </row>
    <row r="181" spans="2:13" ht="18" thickBot="1">
      <c r="B181" s="67">
        <v>2</v>
      </c>
      <c r="C181" s="39" t="s">
        <v>69</v>
      </c>
      <c r="D181" s="37" t="s">
        <v>58</v>
      </c>
      <c r="E181" s="118">
        <v>2104544</v>
      </c>
      <c r="F181" s="118">
        <v>278408</v>
      </c>
      <c r="G181" s="118">
        <v>9.8299999999999983</v>
      </c>
      <c r="H181" s="120">
        <v>4153097</v>
      </c>
      <c r="I181" s="120">
        <v>618941</v>
      </c>
      <c r="J181" s="120">
        <v>20</v>
      </c>
      <c r="K181" s="98">
        <f>I181-F181</f>
        <v>340533</v>
      </c>
      <c r="L181" s="100">
        <f>K181/F181*100</f>
        <v>122.31437315019684</v>
      </c>
    </row>
    <row r="182" spans="2:13" ht="18" thickBot="1">
      <c r="B182" s="68">
        <v>3</v>
      </c>
      <c r="C182" s="40" t="s">
        <v>68</v>
      </c>
      <c r="D182" s="37" t="s">
        <v>58</v>
      </c>
      <c r="E182" s="120">
        <v>652340</v>
      </c>
      <c r="F182" s="120">
        <v>317507</v>
      </c>
      <c r="G182" s="120">
        <v>4146.74</v>
      </c>
      <c r="H182" s="120">
        <v>1039900</v>
      </c>
      <c r="I182" s="120">
        <v>381624</v>
      </c>
      <c r="J182" s="120">
        <v>6855</v>
      </c>
      <c r="K182" s="98">
        <f t="shared" ref="K182" si="35">I182-F182</f>
        <v>64117</v>
      </c>
      <c r="L182" s="100">
        <f t="shared" ref="L182" si="36">K182/F182*100</f>
        <v>20.193885489138822</v>
      </c>
    </row>
    <row r="183" spans="2:13" ht="18" thickBot="1">
      <c r="B183" s="67">
        <v>4</v>
      </c>
      <c r="C183" s="39" t="s">
        <v>70</v>
      </c>
      <c r="D183" s="38" t="s">
        <v>71</v>
      </c>
      <c r="E183" s="120">
        <v>126996</v>
      </c>
      <c r="F183" s="120">
        <v>226387</v>
      </c>
      <c r="G183" s="120">
        <v>462.99</v>
      </c>
      <c r="H183" s="95">
        <v>267191</v>
      </c>
      <c r="I183" s="95">
        <v>174834</v>
      </c>
      <c r="J183" s="95">
        <v>1579</v>
      </c>
      <c r="K183" s="98">
        <f t="shared" ref="K183:K197" si="37">I183-F183</f>
        <v>-51553</v>
      </c>
      <c r="L183" s="100">
        <f t="shared" ref="L183:L191" si="38">K183/F183*100</f>
        <v>-22.772067300684228</v>
      </c>
    </row>
    <row r="184" spans="2:13" ht="18" thickBot="1">
      <c r="B184" s="67">
        <v>5</v>
      </c>
      <c r="C184" s="40" t="s">
        <v>73</v>
      </c>
      <c r="D184" s="37" t="s">
        <v>74</v>
      </c>
      <c r="E184" s="120">
        <v>484000</v>
      </c>
      <c r="F184" s="120">
        <v>76976</v>
      </c>
      <c r="G184" s="120">
        <v>1.7000000000000002</v>
      </c>
      <c r="H184" s="120">
        <v>999000</v>
      </c>
      <c r="I184" s="120">
        <v>168489</v>
      </c>
      <c r="J184" s="120">
        <v>4</v>
      </c>
      <c r="K184" s="98">
        <f t="shared" ref="K184:K185" si="39">I184-F184</f>
        <v>91513</v>
      </c>
      <c r="L184" s="104">
        <v>100</v>
      </c>
    </row>
    <row r="185" spans="2:13" ht="18" thickBot="1">
      <c r="B185" s="68">
        <v>6</v>
      </c>
      <c r="C185" s="40" t="s">
        <v>75</v>
      </c>
      <c r="D185" s="37" t="s">
        <v>74</v>
      </c>
      <c r="E185" s="118">
        <v>3078</v>
      </c>
      <c r="F185" s="118">
        <v>62800</v>
      </c>
      <c r="G185" s="118">
        <v>3.37</v>
      </c>
      <c r="H185" s="120">
        <v>5942.9</v>
      </c>
      <c r="I185" s="120">
        <v>144706</v>
      </c>
      <c r="J185" s="120">
        <v>6</v>
      </c>
      <c r="K185" s="98">
        <f t="shared" si="39"/>
        <v>81906</v>
      </c>
      <c r="L185" s="100">
        <f t="shared" ref="L185" si="40">K185/F185*100</f>
        <v>130.42356687898089</v>
      </c>
    </row>
    <row r="186" spans="2:13" ht="18" thickBot="1">
      <c r="B186" s="67">
        <v>7</v>
      </c>
      <c r="C186" s="40" t="s">
        <v>72</v>
      </c>
      <c r="D186" s="37" t="s">
        <v>58</v>
      </c>
      <c r="E186" s="118">
        <v>1038599</v>
      </c>
      <c r="F186" s="118">
        <v>86308</v>
      </c>
      <c r="G186" s="118">
        <v>1043.8899999999999</v>
      </c>
      <c r="H186" s="120">
        <v>1157472</v>
      </c>
      <c r="I186" s="120">
        <v>82427</v>
      </c>
      <c r="J186" s="120">
        <v>1166</v>
      </c>
      <c r="K186" s="98">
        <f>I186-F186</f>
        <v>-3881</v>
      </c>
      <c r="L186" s="100">
        <f>K186/F186*100</f>
        <v>-4.4966862863234001</v>
      </c>
    </row>
    <row r="187" spans="2:13" ht="18" thickBot="1">
      <c r="B187" s="68">
        <v>8</v>
      </c>
      <c r="C187" s="39" t="s">
        <v>161</v>
      </c>
      <c r="D187" s="38" t="s">
        <v>58</v>
      </c>
      <c r="E187" s="120">
        <v>0</v>
      </c>
      <c r="F187" s="120">
        <v>0</v>
      </c>
      <c r="G187" s="120">
        <v>0</v>
      </c>
      <c r="H187" s="120">
        <v>109330</v>
      </c>
      <c r="I187" s="120">
        <v>29738</v>
      </c>
      <c r="J187" s="120">
        <v>548</v>
      </c>
      <c r="K187" s="98">
        <f>I187-F187</f>
        <v>29738</v>
      </c>
      <c r="L187" s="100">
        <v>100</v>
      </c>
    </row>
    <row r="188" spans="2:13" ht="18" thickBot="1">
      <c r="B188" s="67">
        <v>9</v>
      </c>
      <c r="C188" s="39" t="s">
        <v>76</v>
      </c>
      <c r="D188" s="38" t="s">
        <v>58</v>
      </c>
      <c r="E188" s="120">
        <v>40500</v>
      </c>
      <c r="F188" s="120">
        <v>25920</v>
      </c>
      <c r="G188" s="120">
        <v>0.68</v>
      </c>
      <c r="H188" s="120">
        <v>36750</v>
      </c>
      <c r="I188" s="120">
        <v>23520</v>
      </c>
      <c r="J188" s="120">
        <v>1</v>
      </c>
      <c r="K188" s="98">
        <f>I188-F188</f>
        <v>-2400</v>
      </c>
      <c r="L188" s="100">
        <f>K188/F188*100</f>
        <v>-9.2592592592592595</v>
      </c>
    </row>
    <row r="189" spans="2:13" ht="18" thickBot="1">
      <c r="B189" s="67">
        <v>10</v>
      </c>
      <c r="C189" s="39" t="s">
        <v>78</v>
      </c>
      <c r="D189" s="38" t="s">
        <v>58</v>
      </c>
      <c r="E189" s="120">
        <v>34000</v>
      </c>
      <c r="F189" s="120">
        <v>1088</v>
      </c>
      <c r="G189" s="120">
        <v>0.11</v>
      </c>
      <c r="H189" s="95">
        <v>4995</v>
      </c>
      <c r="I189" s="95">
        <v>13866</v>
      </c>
      <c r="J189" s="95">
        <v>2</v>
      </c>
      <c r="K189" s="98">
        <f t="shared" si="37"/>
        <v>12778</v>
      </c>
      <c r="L189" s="100">
        <f t="shared" si="38"/>
        <v>1174.4485294117646</v>
      </c>
    </row>
    <row r="190" spans="2:13" ht="18" thickBot="1">
      <c r="B190" s="68">
        <v>11</v>
      </c>
      <c r="C190" s="39" t="s">
        <v>77</v>
      </c>
      <c r="D190" s="38" t="s">
        <v>58</v>
      </c>
      <c r="E190" s="120">
        <v>358000</v>
      </c>
      <c r="F190" s="120">
        <v>15502</v>
      </c>
      <c r="G190" s="120">
        <v>3.17</v>
      </c>
      <c r="H190" s="120">
        <v>376600</v>
      </c>
      <c r="I190" s="120">
        <v>14980</v>
      </c>
      <c r="J190" s="120">
        <v>3</v>
      </c>
      <c r="K190" s="98">
        <f>I190-F190</f>
        <v>-522</v>
      </c>
      <c r="L190" s="100">
        <f>K190/F190*100</f>
        <v>-3.3673074442007485</v>
      </c>
    </row>
    <row r="191" spans="2:13" ht="18" thickBot="1">
      <c r="B191" s="68">
        <v>12</v>
      </c>
      <c r="C191" s="40" t="s">
        <v>95</v>
      </c>
      <c r="D191" s="37" t="s">
        <v>58</v>
      </c>
      <c r="E191" s="118">
        <v>202685</v>
      </c>
      <c r="F191" s="118">
        <v>13636</v>
      </c>
      <c r="G191" s="118">
        <v>3.6199999999999997</v>
      </c>
      <c r="H191" s="95">
        <v>139764</v>
      </c>
      <c r="I191" s="95">
        <v>9343</v>
      </c>
      <c r="J191" s="95">
        <v>2</v>
      </c>
      <c r="K191" s="98">
        <f t="shared" si="37"/>
        <v>-4293</v>
      </c>
      <c r="L191" s="100">
        <f t="shared" si="38"/>
        <v>-31.482839542387797</v>
      </c>
    </row>
    <row r="192" spans="2:13" ht="18" thickBot="1">
      <c r="B192" s="67">
        <v>13</v>
      </c>
      <c r="C192" s="40" t="s">
        <v>162</v>
      </c>
      <c r="D192" s="37" t="s">
        <v>58</v>
      </c>
      <c r="E192" s="118">
        <v>287112</v>
      </c>
      <c r="F192" s="118">
        <v>28944</v>
      </c>
      <c r="G192" s="118">
        <v>3.16</v>
      </c>
      <c r="H192" s="95">
        <v>39434</v>
      </c>
      <c r="I192" s="95">
        <v>4558</v>
      </c>
      <c r="J192" s="95">
        <v>1</v>
      </c>
      <c r="K192" s="98">
        <f>I192-F192</f>
        <v>-24386</v>
      </c>
      <c r="L192" s="100">
        <v>100</v>
      </c>
    </row>
    <row r="193" spans="2:14" ht="18" thickBot="1">
      <c r="B193" s="115">
        <v>14</v>
      </c>
      <c r="C193" s="40" t="s">
        <v>180</v>
      </c>
      <c r="D193" s="37" t="s">
        <v>58</v>
      </c>
      <c r="E193" s="114">
        <v>0</v>
      </c>
      <c r="F193" s="114">
        <v>0</v>
      </c>
      <c r="G193" s="114">
        <v>0</v>
      </c>
      <c r="H193" s="120">
        <v>560</v>
      </c>
      <c r="I193" s="120">
        <v>4088</v>
      </c>
      <c r="J193" s="120">
        <v>1</v>
      </c>
      <c r="K193" s="98">
        <f t="shared" ref="K193" si="41">I193-F193</f>
        <v>4088</v>
      </c>
      <c r="L193" s="100">
        <v>100</v>
      </c>
    </row>
    <row r="194" spans="2:14" ht="18" thickBot="1">
      <c r="B194" s="68">
        <v>15</v>
      </c>
      <c r="C194" s="40" t="s">
        <v>151</v>
      </c>
      <c r="D194" s="38" t="s">
        <v>58</v>
      </c>
      <c r="E194" s="52">
        <v>0</v>
      </c>
      <c r="F194" s="52">
        <v>0</v>
      </c>
      <c r="G194" s="52">
        <v>0</v>
      </c>
      <c r="H194" s="95">
        <v>99.85</v>
      </c>
      <c r="I194" s="95">
        <v>1598</v>
      </c>
      <c r="J194" s="95">
        <v>0.12</v>
      </c>
      <c r="K194" s="98">
        <f>I194-F194</f>
        <v>1598</v>
      </c>
      <c r="L194" s="100">
        <v>100</v>
      </c>
    </row>
    <row r="195" spans="2:14" ht="18" thickBot="1">
      <c r="B195" s="68">
        <v>16</v>
      </c>
      <c r="C195" s="40" t="s">
        <v>164</v>
      </c>
      <c r="D195" s="37" t="s">
        <v>58</v>
      </c>
      <c r="E195" s="120">
        <v>51500</v>
      </c>
      <c r="F195" s="120">
        <v>2885</v>
      </c>
      <c r="G195" s="120">
        <v>0.23299999999999998</v>
      </c>
      <c r="H195" s="120">
        <v>24140</v>
      </c>
      <c r="I195" s="120">
        <v>1470</v>
      </c>
      <c r="J195" s="120">
        <v>1</v>
      </c>
      <c r="K195" s="98">
        <f t="shared" ref="K195" si="42">I195-F195</f>
        <v>-1415</v>
      </c>
      <c r="L195" s="100">
        <f t="shared" ref="L195" si="43">K195/F195*100</f>
        <v>-49.046793760831889</v>
      </c>
    </row>
    <row r="196" spans="2:14" ht="18" thickBot="1">
      <c r="B196" s="67">
        <v>17</v>
      </c>
      <c r="C196" s="40" t="s">
        <v>163</v>
      </c>
      <c r="D196" s="37" t="s">
        <v>58</v>
      </c>
      <c r="E196" s="96">
        <v>0</v>
      </c>
      <c r="F196" s="96">
        <v>0</v>
      </c>
      <c r="G196" s="96">
        <v>0</v>
      </c>
      <c r="H196" s="95">
        <v>200</v>
      </c>
      <c r="I196" s="95">
        <v>1040</v>
      </c>
      <c r="J196" s="95">
        <v>0.113</v>
      </c>
      <c r="K196" s="98">
        <f>I196-F196</f>
        <v>1040</v>
      </c>
      <c r="L196" s="100">
        <v>100</v>
      </c>
    </row>
    <row r="197" spans="2:14" ht="18" thickBot="1">
      <c r="B197" s="116">
        <v>18</v>
      </c>
      <c r="C197" s="40" t="s">
        <v>165</v>
      </c>
      <c r="D197" s="69" t="s">
        <v>120</v>
      </c>
      <c r="E197" s="70">
        <v>0</v>
      </c>
      <c r="F197" s="99">
        <v>0</v>
      </c>
      <c r="G197" s="70">
        <v>0</v>
      </c>
      <c r="H197" s="95">
        <v>27.67</v>
      </c>
      <c r="I197" s="95">
        <v>181</v>
      </c>
      <c r="J197" s="95">
        <v>0.113</v>
      </c>
      <c r="K197" s="102">
        <f t="shared" si="37"/>
        <v>181</v>
      </c>
      <c r="L197" s="103">
        <v>100</v>
      </c>
    </row>
    <row r="198" spans="2:14" ht="18" thickBot="1">
      <c r="B198" s="46"/>
      <c r="D198" s="47"/>
      <c r="K198" s="48"/>
      <c r="L198" s="34"/>
    </row>
    <row r="199" spans="2:14" ht="21">
      <c r="B199" s="156" t="s">
        <v>79</v>
      </c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8"/>
    </row>
    <row r="200" spans="2:14">
      <c r="B200" s="154" t="s">
        <v>2</v>
      </c>
      <c r="C200" s="139" t="s">
        <v>204</v>
      </c>
      <c r="D200" s="139"/>
      <c r="E200" s="139"/>
      <c r="F200" s="139"/>
      <c r="G200" s="139"/>
      <c r="H200" s="139" t="s">
        <v>205</v>
      </c>
      <c r="I200" s="139"/>
      <c r="J200" s="139"/>
      <c r="K200" s="139"/>
      <c r="L200" s="139"/>
      <c r="M200" s="139" t="s">
        <v>80</v>
      </c>
      <c r="N200" s="164" t="s">
        <v>81</v>
      </c>
    </row>
    <row r="201" spans="2:14" ht="40.5">
      <c r="B201" s="154"/>
      <c r="C201" s="25" t="s">
        <v>82</v>
      </c>
      <c r="D201" s="25" t="s">
        <v>83</v>
      </c>
      <c r="E201" s="25" t="s">
        <v>84</v>
      </c>
      <c r="F201" s="25" t="s">
        <v>85</v>
      </c>
      <c r="G201" s="25" t="s">
        <v>86</v>
      </c>
      <c r="H201" s="25" t="s">
        <v>82</v>
      </c>
      <c r="I201" s="25" t="s">
        <v>83</v>
      </c>
      <c r="J201" s="25" t="s">
        <v>84</v>
      </c>
      <c r="K201" s="25" t="s">
        <v>85</v>
      </c>
      <c r="L201" s="25" t="s">
        <v>87</v>
      </c>
      <c r="M201" s="139"/>
      <c r="N201" s="164"/>
    </row>
    <row r="202" spans="2:14">
      <c r="B202" s="64" t="s">
        <v>10</v>
      </c>
      <c r="C202" s="64">
        <v>5326097</v>
      </c>
      <c r="D202" s="64">
        <v>134462</v>
      </c>
      <c r="E202" s="64">
        <v>5460559</v>
      </c>
      <c r="F202" s="64">
        <v>39.61</v>
      </c>
      <c r="G202" s="64">
        <v>-97.47</v>
      </c>
      <c r="H202" s="64">
        <v>5582383</v>
      </c>
      <c r="I202" s="64">
        <v>212677</v>
      </c>
      <c r="J202" s="64">
        <v>5795060</v>
      </c>
      <c r="K202" s="64">
        <v>26.24</v>
      </c>
      <c r="L202" s="64">
        <v>-96.19</v>
      </c>
      <c r="M202" s="64">
        <v>4.8099999999999996</v>
      </c>
      <c r="N202" s="64">
        <v>58.16</v>
      </c>
    </row>
    <row r="203" spans="2:14">
      <c r="B203" s="97" t="s">
        <v>11</v>
      </c>
      <c r="C203" s="64">
        <v>5866061</v>
      </c>
      <c r="D203" s="64">
        <v>163006</v>
      </c>
      <c r="E203" s="64">
        <v>6029067</v>
      </c>
      <c r="F203" s="64">
        <v>35.979999999999997</v>
      </c>
      <c r="G203" s="64">
        <v>-97.22</v>
      </c>
      <c r="H203" s="64">
        <v>5180011</v>
      </c>
      <c r="I203" s="64">
        <v>165188</v>
      </c>
      <c r="J203" s="64">
        <v>5345199</v>
      </c>
      <c r="K203" s="64">
        <v>31.35</v>
      </c>
      <c r="L203" s="64">
        <v>-96.81</v>
      </c>
      <c r="M203" s="64">
        <v>-11.69</v>
      </c>
      <c r="N203" s="64">
        <v>1.33</v>
      </c>
    </row>
    <row r="204" spans="2:14">
      <c r="B204" s="97" t="s">
        <v>160</v>
      </c>
      <c r="C204" s="64">
        <v>6297429</v>
      </c>
      <c r="D204" s="64">
        <v>144327</v>
      </c>
      <c r="E204" s="64">
        <v>6441756</v>
      </c>
      <c r="F204" s="64">
        <v>43.63</v>
      </c>
      <c r="G204" s="64">
        <v>-97.7</v>
      </c>
      <c r="H204" s="64">
        <v>5158630</v>
      </c>
      <c r="I204" s="64">
        <v>161346</v>
      </c>
      <c r="J204" s="64">
        <v>5319976</v>
      </c>
      <c r="K204" s="64">
        <v>31.97</v>
      </c>
      <c r="L204" s="64">
        <v>-96.87</v>
      </c>
      <c r="M204" s="64">
        <v>-18.079999999999998</v>
      </c>
      <c r="N204" s="64">
        <v>11.79</v>
      </c>
    </row>
    <row r="205" spans="2:14">
      <c r="B205" s="97" t="s">
        <v>13</v>
      </c>
      <c r="C205" s="64">
        <v>4913868</v>
      </c>
      <c r="D205" s="64">
        <v>86902</v>
      </c>
      <c r="E205" s="64">
        <v>5000770</v>
      </c>
      <c r="F205" s="64">
        <v>56.54</v>
      </c>
      <c r="G205" s="64">
        <v>-98.23</v>
      </c>
      <c r="H205" s="64">
        <v>6049006</v>
      </c>
      <c r="I205" s="64">
        <v>123556</v>
      </c>
      <c r="J205" s="64">
        <v>6172562</v>
      </c>
      <c r="K205" s="64">
        <v>48.95</v>
      </c>
      <c r="L205" s="64">
        <v>-97.95</v>
      </c>
      <c r="M205" s="64">
        <v>23.1</v>
      </c>
      <c r="N205" s="64">
        <v>42.17</v>
      </c>
    </row>
    <row r="206" spans="2:14">
      <c r="B206" s="112" t="s">
        <v>14</v>
      </c>
      <c r="C206" s="64">
        <v>6435100</v>
      </c>
      <c r="D206" s="64">
        <v>212138</v>
      </c>
      <c r="E206" s="64">
        <v>6647238</v>
      </c>
      <c r="F206" s="64">
        <v>30.33</v>
      </c>
      <c r="G206" s="64">
        <v>-96.7</v>
      </c>
      <c r="H206" s="64">
        <v>7114514</v>
      </c>
      <c r="I206" s="64">
        <v>224115</v>
      </c>
      <c r="J206" s="64">
        <v>7338629</v>
      </c>
      <c r="K206" s="64">
        <v>31.74</v>
      </c>
      <c r="L206" s="64">
        <v>-96.84</v>
      </c>
      <c r="M206" s="64">
        <v>10.55</v>
      </c>
      <c r="N206" s="64">
        <v>5.64</v>
      </c>
    </row>
    <row r="207" spans="2:14">
      <c r="B207" s="112" t="s">
        <v>15</v>
      </c>
      <c r="C207" s="64">
        <v>5731224</v>
      </c>
      <c r="D207" s="64">
        <v>296167</v>
      </c>
      <c r="E207" s="64">
        <v>6027391</v>
      </c>
      <c r="F207" s="64">
        <v>19.350000000000001</v>
      </c>
      <c r="G207" s="64">
        <v>-94.83</v>
      </c>
      <c r="H207" s="64">
        <v>6191964</v>
      </c>
      <c r="I207" s="64">
        <v>277030</v>
      </c>
      <c r="J207" s="64">
        <v>6468994</v>
      </c>
      <c r="K207" s="64">
        <v>22.35</v>
      </c>
      <c r="L207" s="64">
        <v>-95.52</v>
      </c>
      <c r="M207" s="64">
        <v>8.0299999999999994</v>
      </c>
      <c r="N207" s="64">
        <v>-6.46</v>
      </c>
    </row>
    <row r="208" spans="2:14" ht="18" thickBot="1">
      <c r="B208" s="112" t="s">
        <v>16</v>
      </c>
      <c r="C208" s="64">
        <v>5334125</v>
      </c>
      <c r="D208" s="64">
        <v>301408</v>
      </c>
      <c r="E208" s="64">
        <v>5635533</v>
      </c>
      <c r="F208" s="64">
        <v>17.690000000000001</v>
      </c>
      <c r="G208" s="64">
        <v>-94.34</v>
      </c>
      <c r="H208" s="64">
        <v>7073009</v>
      </c>
      <c r="I208" s="64">
        <v>350419</v>
      </c>
      <c r="J208" s="64">
        <v>7423428</v>
      </c>
      <c r="K208" s="64">
        <v>20.18</v>
      </c>
      <c r="L208" s="64">
        <v>-95.04</v>
      </c>
      <c r="M208" s="64">
        <v>32.590000000000003</v>
      </c>
      <c r="N208" s="64">
        <v>16.260000000000002</v>
      </c>
    </row>
    <row r="209" spans="2:14" ht="18" thickBot="1">
      <c r="B209" s="112" t="s">
        <v>188</v>
      </c>
      <c r="C209" s="127">
        <v>6268441</v>
      </c>
      <c r="D209" s="127">
        <v>222096</v>
      </c>
      <c r="E209" s="64">
        <v>6490537</v>
      </c>
      <c r="F209" s="64">
        <v>28.22</v>
      </c>
      <c r="G209" s="64">
        <v>-96.45</v>
      </c>
      <c r="H209" s="64">
        <v>7026049</v>
      </c>
      <c r="I209" s="64">
        <v>439532</v>
      </c>
      <c r="J209" s="64">
        <v>7465581</v>
      </c>
      <c r="K209" s="64">
        <v>15.98</v>
      </c>
      <c r="L209" s="64">
        <v>-93.74</v>
      </c>
      <c r="M209" s="64">
        <v>12.08</v>
      </c>
      <c r="N209" s="64">
        <v>97.9</v>
      </c>
    </row>
    <row r="210" spans="2:14">
      <c r="B210" s="112" t="s">
        <v>18</v>
      </c>
      <c r="C210" s="128">
        <v>6912268</v>
      </c>
      <c r="D210" s="128">
        <v>201366</v>
      </c>
      <c r="E210" s="64">
        <v>7113634</v>
      </c>
      <c r="F210" s="64">
        <v>34.32</v>
      </c>
      <c r="G210" s="64">
        <v>-97.08</v>
      </c>
      <c r="H210" s="64">
        <v>6804054</v>
      </c>
      <c r="I210" s="64">
        <v>347812</v>
      </c>
      <c r="J210" s="64">
        <v>7151866</v>
      </c>
      <c r="K210" s="64">
        <v>19.559999999999999</v>
      </c>
      <c r="L210" s="64">
        <v>-94.88</v>
      </c>
      <c r="M210" s="64">
        <v>-1.56</v>
      </c>
      <c r="N210" s="64">
        <v>72.72</v>
      </c>
    </row>
    <row r="211" spans="2:14">
      <c r="B211" s="111" t="s">
        <v>21</v>
      </c>
      <c r="C211" s="64">
        <v>53084613</v>
      </c>
      <c r="D211" s="64">
        <v>1761872</v>
      </c>
      <c r="E211" s="64">
        <v>54846485</v>
      </c>
      <c r="F211" s="64">
        <v>30.12</v>
      </c>
      <c r="G211" s="64">
        <v>-96.68</v>
      </c>
      <c r="H211" s="64">
        <v>56179620</v>
      </c>
      <c r="I211" s="64">
        <v>2301675</v>
      </c>
      <c r="J211" s="64">
        <v>58481295</v>
      </c>
      <c r="K211" s="64">
        <v>24.4</v>
      </c>
      <c r="L211" s="64">
        <v>-95.9</v>
      </c>
      <c r="M211" s="64">
        <v>5.83</v>
      </c>
      <c r="N211" s="64">
        <v>30.63</v>
      </c>
    </row>
    <row r="212" spans="2:14">
      <c r="B212" s="110"/>
      <c r="C212"/>
      <c r="D212"/>
      <c r="E212"/>
      <c r="F212"/>
      <c r="G212"/>
      <c r="H212"/>
      <c r="I212"/>
      <c r="J212"/>
      <c r="K212"/>
      <c r="L212"/>
      <c r="M212"/>
      <c r="N212"/>
    </row>
    <row r="213" spans="2:14">
      <c r="B213" s="110"/>
      <c r="C213"/>
      <c r="D213"/>
      <c r="E213"/>
      <c r="F213"/>
      <c r="G213"/>
      <c r="H213"/>
      <c r="I213"/>
      <c r="J213"/>
      <c r="K213"/>
      <c r="L213"/>
      <c r="M213"/>
      <c r="N213"/>
    </row>
    <row r="214" spans="2:14" ht="18" thickBot="1">
      <c r="B214" s="110"/>
      <c r="C214"/>
      <c r="D214"/>
      <c r="E214"/>
      <c r="F214"/>
      <c r="G214"/>
      <c r="H214"/>
      <c r="I214"/>
      <c r="J214"/>
      <c r="K214"/>
      <c r="L214"/>
      <c r="M214"/>
      <c r="N214"/>
    </row>
    <row r="215" spans="2:14" ht="40.5">
      <c r="B215" s="57" t="s">
        <v>88</v>
      </c>
      <c r="C215" s="58" t="s">
        <v>89</v>
      </c>
      <c r="D215" s="58" t="s">
        <v>90</v>
      </c>
      <c r="E215" s="59" t="s">
        <v>91</v>
      </c>
      <c r="F215"/>
      <c r="G215"/>
      <c r="H215"/>
      <c r="I215"/>
      <c r="J215"/>
      <c r="K215"/>
      <c r="L215"/>
      <c r="M215"/>
      <c r="N215"/>
    </row>
    <row r="216" spans="2:14">
      <c r="B216" s="55" t="s">
        <v>92</v>
      </c>
      <c r="C216" s="50">
        <v>53084613</v>
      </c>
      <c r="D216" s="50">
        <v>1761872</v>
      </c>
      <c r="E216" s="60">
        <v>54846485</v>
      </c>
      <c r="F216"/>
      <c r="G216"/>
      <c r="H216"/>
      <c r="I216"/>
      <c r="J216"/>
      <c r="K216"/>
      <c r="L216"/>
      <c r="M216"/>
      <c r="N216"/>
    </row>
    <row r="217" spans="2:14">
      <c r="B217" s="56" t="s">
        <v>146</v>
      </c>
      <c r="C217" s="50">
        <v>56179620</v>
      </c>
      <c r="D217" s="50">
        <v>2301675</v>
      </c>
      <c r="E217" s="60">
        <v>58481295</v>
      </c>
      <c r="F217"/>
      <c r="G217"/>
      <c r="H217"/>
      <c r="I217"/>
      <c r="J217"/>
      <c r="K217"/>
      <c r="L217"/>
      <c r="M217"/>
      <c r="N217"/>
    </row>
    <row r="218" spans="2:14">
      <c r="B218" s="55" t="s">
        <v>93</v>
      </c>
      <c r="C218" s="50">
        <v>3095007</v>
      </c>
      <c r="D218" s="50">
        <v>539803</v>
      </c>
      <c r="E218" s="60">
        <v>3634810</v>
      </c>
      <c r="F218"/>
      <c r="G218"/>
      <c r="H218"/>
      <c r="I218"/>
      <c r="J218"/>
      <c r="K218"/>
      <c r="L218"/>
      <c r="M218"/>
      <c r="N218"/>
    </row>
    <row r="219" spans="2:14" ht="18" thickBot="1">
      <c r="B219" s="61" t="s">
        <v>94</v>
      </c>
      <c r="C219" s="62">
        <v>5.8303278955805897</v>
      </c>
      <c r="D219" s="62">
        <v>30.638037269449768</v>
      </c>
      <c r="E219" s="63">
        <v>6.6272432955366236</v>
      </c>
      <c r="F219"/>
      <c r="G219"/>
      <c r="H219"/>
      <c r="I219"/>
      <c r="J219"/>
      <c r="K219"/>
      <c r="L219"/>
      <c r="M219"/>
      <c r="N219"/>
    </row>
    <row r="221" spans="2:14" ht="18" thickBot="1"/>
    <row r="222" spans="2:14" ht="24" customHeight="1">
      <c r="B222" s="161" t="s">
        <v>206</v>
      </c>
      <c r="C222" s="162"/>
      <c r="D222" s="162"/>
      <c r="E222" s="162"/>
      <c r="F222" s="162"/>
      <c r="G222" s="162"/>
      <c r="H222" s="162"/>
      <c r="I222" s="163"/>
    </row>
    <row r="223" spans="2:14" ht="27.75">
      <c r="B223" s="53" t="s">
        <v>45</v>
      </c>
      <c r="C223" s="43" t="s">
        <v>124</v>
      </c>
      <c r="D223" s="43" t="s">
        <v>125</v>
      </c>
      <c r="E223" s="43" t="s">
        <v>126</v>
      </c>
      <c r="F223" s="43" t="s">
        <v>127</v>
      </c>
      <c r="G223" s="43" t="s">
        <v>128</v>
      </c>
      <c r="H223" s="43" t="s">
        <v>84</v>
      </c>
      <c r="I223" s="54" t="s">
        <v>129</v>
      </c>
    </row>
    <row r="224" spans="2:14">
      <c r="B224" s="51">
        <v>1</v>
      </c>
      <c r="C224" s="41" t="s">
        <v>152</v>
      </c>
      <c r="D224" s="53">
        <v>20581</v>
      </c>
      <c r="E224" s="53">
        <v>0.03</v>
      </c>
      <c r="F224" s="53">
        <v>0</v>
      </c>
      <c r="G224" s="53">
        <v>0</v>
      </c>
      <c r="H224" s="53">
        <v>20581</v>
      </c>
      <c r="I224" s="53">
        <v>0.03</v>
      </c>
    </row>
    <row r="225" spans="2:9">
      <c r="B225" s="52">
        <v>2</v>
      </c>
      <c r="C225" s="41" t="s">
        <v>130</v>
      </c>
      <c r="D225" s="53">
        <v>1360439</v>
      </c>
      <c r="E225" s="53">
        <v>2.42</v>
      </c>
      <c r="F225" s="53">
        <v>0</v>
      </c>
      <c r="G225" s="53">
        <v>0</v>
      </c>
      <c r="H225" s="53">
        <v>1360439</v>
      </c>
      <c r="I225" s="53">
        <v>2.3199999999999998</v>
      </c>
    </row>
    <row r="226" spans="2:9">
      <c r="B226" s="51">
        <v>3</v>
      </c>
      <c r="C226" s="41" t="s">
        <v>131</v>
      </c>
      <c r="D226" s="53">
        <v>51022</v>
      </c>
      <c r="E226" s="53">
        <v>0.09</v>
      </c>
      <c r="F226" s="53">
        <v>0</v>
      </c>
      <c r="G226" s="53">
        <v>0</v>
      </c>
      <c r="H226" s="53">
        <v>51022</v>
      </c>
      <c r="I226" s="53">
        <v>0.08</v>
      </c>
    </row>
    <row r="227" spans="2:9">
      <c r="B227" s="52">
        <v>4</v>
      </c>
      <c r="C227" s="41" t="s">
        <v>132</v>
      </c>
      <c r="D227" s="53">
        <v>53483423</v>
      </c>
      <c r="E227" s="53">
        <v>95.3</v>
      </c>
      <c r="F227" s="53">
        <v>2298973</v>
      </c>
      <c r="G227" s="53">
        <v>99.88</v>
      </c>
      <c r="H227" s="53">
        <v>55782397</v>
      </c>
      <c r="I227" s="53">
        <v>95.48</v>
      </c>
    </row>
    <row r="228" spans="2:9">
      <c r="B228" s="51">
        <v>5</v>
      </c>
      <c r="C228" s="41" t="s">
        <v>133</v>
      </c>
      <c r="D228" s="53">
        <v>186166</v>
      </c>
      <c r="E228" s="53">
        <v>0.33</v>
      </c>
      <c r="F228" s="53">
        <v>0</v>
      </c>
      <c r="G228" s="53">
        <v>0</v>
      </c>
      <c r="H228" s="53">
        <v>186166</v>
      </c>
      <c r="I228" s="53">
        <v>0.31</v>
      </c>
    </row>
    <row r="229" spans="2:9" ht="39" customHeight="1">
      <c r="B229" s="52">
        <v>6</v>
      </c>
      <c r="C229" s="41" t="s">
        <v>134</v>
      </c>
      <c r="D229" s="53">
        <v>68409</v>
      </c>
      <c r="E229" s="53">
        <v>0.12</v>
      </c>
      <c r="F229" s="53">
        <v>0</v>
      </c>
      <c r="G229" s="53">
        <v>0</v>
      </c>
      <c r="H229" s="53">
        <v>68409</v>
      </c>
      <c r="I229" s="53">
        <v>0.11</v>
      </c>
    </row>
    <row r="230" spans="2:9">
      <c r="B230" s="51">
        <v>7</v>
      </c>
      <c r="C230" s="41" t="s">
        <v>153</v>
      </c>
      <c r="D230" s="53">
        <v>533837</v>
      </c>
      <c r="E230" s="53">
        <v>0.95</v>
      </c>
      <c r="F230" s="53">
        <v>0</v>
      </c>
      <c r="G230" s="53">
        <v>0</v>
      </c>
      <c r="H230" s="53">
        <v>533837</v>
      </c>
      <c r="I230" s="53">
        <v>0.91</v>
      </c>
    </row>
    <row r="231" spans="2:9">
      <c r="B231" s="52">
        <v>8</v>
      </c>
      <c r="C231" s="41" t="s">
        <v>135</v>
      </c>
      <c r="D231" s="53">
        <v>16</v>
      </c>
      <c r="E231" s="53">
        <v>0.01</v>
      </c>
      <c r="F231" s="53">
        <v>0</v>
      </c>
      <c r="G231" s="53">
        <v>0</v>
      </c>
      <c r="H231" s="53">
        <v>16</v>
      </c>
      <c r="I231" s="53">
        <v>0.01</v>
      </c>
    </row>
    <row r="232" spans="2:9">
      <c r="B232" s="51">
        <v>9</v>
      </c>
      <c r="C232" s="41" t="s">
        <v>136</v>
      </c>
      <c r="D232" s="53">
        <v>61852</v>
      </c>
      <c r="E232" s="53">
        <v>0.11</v>
      </c>
      <c r="F232" s="53">
        <v>0</v>
      </c>
      <c r="G232" s="53">
        <v>0</v>
      </c>
      <c r="H232" s="53">
        <v>61852</v>
      </c>
      <c r="I232" s="53">
        <v>0.1</v>
      </c>
    </row>
    <row r="233" spans="2:9">
      <c r="B233" s="52">
        <v>10</v>
      </c>
      <c r="C233" s="41" t="s">
        <v>172</v>
      </c>
      <c r="D233" s="53">
        <v>19349</v>
      </c>
      <c r="E233" s="53">
        <v>0.03</v>
      </c>
      <c r="F233" s="53">
        <v>0</v>
      </c>
      <c r="G233" s="53">
        <v>0</v>
      </c>
      <c r="H233" s="53">
        <v>19349</v>
      </c>
      <c r="I233" s="53">
        <v>3.3000000000000002E-2</v>
      </c>
    </row>
    <row r="234" spans="2:9">
      <c r="B234" s="51">
        <v>11</v>
      </c>
      <c r="C234" s="41" t="s">
        <v>137</v>
      </c>
      <c r="D234" s="53">
        <v>54501</v>
      </c>
      <c r="E234" s="53">
        <v>0.09</v>
      </c>
      <c r="F234" s="53">
        <v>0</v>
      </c>
      <c r="G234" s="53">
        <v>0</v>
      </c>
      <c r="H234" s="53">
        <v>54501</v>
      </c>
      <c r="I234" s="53">
        <v>0.09</v>
      </c>
    </row>
    <row r="235" spans="2:9">
      <c r="B235" s="52">
        <v>12</v>
      </c>
      <c r="C235" s="41" t="s">
        <v>173</v>
      </c>
      <c r="D235" s="53">
        <v>11418</v>
      </c>
      <c r="E235" s="53">
        <v>0.02</v>
      </c>
      <c r="F235" s="53">
        <v>1293</v>
      </c>
      <c r="G235" s="53">
        <v>0.05</v>
      </c>
      <c r="H235" s="53">
        <v>12711</v>
      </c>
      <c r="I235" s="53">
        <v>0.02</v>
      </c>
    </row>
    <row r="236" spans="2:9">
      <c r="B236" s="52">
        <v>13</v>
      </c>
      <c r="C236" s="41" t="s">
        <v>174</v>
      </c>
      <c r="D236" s="53">
        <v>65809</v>
      </c>
      <c r="E236" s="53">
        <v>0.11</v>
      </c>
      <c r="F236" s="53">
        <v>0</v>
      </c>
      <c r="G236" s="53">
        <v>0</v>
      </c>
      <c r="H236" s="53">
        <v>65809</v>
      </c>
      <c r="I236" s="53">
        <v>0.11</v>
      </c>
    </row>
    <row r="237" spans="2:9">
      <c r="B237" s="52">
        <v>14</v>
      </c>
      <c r="C237" s="41" t="s">
        <v>138</v>
      </c>
      <c r="D237" s="53">
        <v>22262</v>
      </c>
      <c r="E237" s="53">
        <v>0.03</v>
      </c>
      <c r="F237" s="53">
        <v>0</v>
      </c>
      <c r="G237" s="53">
        <v>0</v>
      </c>
      <c r="H237" s="53">
        <v>22262</v>
      </c>
      <c r="I237" s="53">
        <v>0.03</v>
      </c>
    </row>
    <row r="238" spans="2:9">
      <c r="B238" s="52">
        <v>15</v>
      </c>
      <c r="C238" s="41" t="s">
        <v>142</v>
      </c>
      <c r="D238" s="53">
        <v>5568</v>
      </c>
      <c r="E238" s="53">
        <v>8.9999999999999993E-3</v>
      </c>
      <c r="F238" s="53">
        <v>1407</v>
      </c>
      <c r="G238" s="53">
        <v>0.06</v>
      </c>
      <c r="H238" s="53">
        <v>6976</v>
      </c>
      <c r="I238" s="53">
        <v>0.01</v>
      </c>
    </row>
    <row r="239" spans="2:9">
      <c r="B239" s="45">
        <v>16</v>
      </c>
      <c r="C239" s="41" t="s">
        <v>167</v>
      </c>
      <c r="D239" s="53">
        <v>31970</v>
      </c>
      <c r="E239" s="53">
        <v>0.05</v>
      </c>
      <c r="F239" s="53">
        <v>0</v>
      </c>
      <c r="G239" s="53">
        <v>0</v>
      </c>
      <c r="H239" s="53">
        <v>31970</v>
      </c>
      <c r="I239" s="53">
        <v>0.05</v>
      </c>
    </row>
    <row r="240" spans="2:9">
      <c r="B240" s="45">
        <v>17</v>
      </c>
      <c r="C240" s="41" t="s">
        <v>181</v>
      </c>
      <c r="D240" s="53">
        <v>9488</v>
      </c>
      <c r="E240" s="53">
        <v>0.01</v>
      </c>
      <c r="F240" s="53">
        <v>0</v>
      </c>
      <c r="G240" s="53">
        <v>0</v>
      </c>
      <c r="H240" s="53">
        <v>9488</v>
      </c>
      <c r="I240" s="53">
        <v>0.01</v>
      </c>
    </row>
    <row r="241" spans="2:9">
      <c r="B241" s="45">
        <v>18</v>
      </c>
      <c r="C241" s="41" t="s">
        <v>182</v>
      </c>
      <c r="D241" s="53">
        <v>133138</v>
      </c>
      <c r="E241" s="53">
        <v>0.23</v>
      </c>
      <c r="F241" s="53">
        <v>0</v>
      </c>
      <c r="G241" s="53">
        <v>0</v>
      </c>
      <c r="H241" s="53">
        <v>133138</v>
      </c>
      <c r="I241" s="53">
        <v>0.22</v>
      </c>
    </row>
    <row r="242" spans="2:9">
      <c r="B242" s="159" t="s">
        <v>139</v>
      </c>
      <c r="C242" s="160"/>
      <c r="D242" s="113">
        <v>56119256</v>
      </c>
      <c r="E242" s="113">
        <v>99.74</v>
      </c>
      <c r="F242" s="113">
        <v>2301674</v>
      </c>
      <c r="G242" s="113">
        <v>100</v>
      </c>
      <c r="H242" s="113">
        <v>58420930</v>
      </c>
      <c r="I242" s="113">
        <v>99.75</v>
      </c>
    </row>
  </sheetData>
  <mergeCells count="45">
    <mergeCell ref="B242:C242"/>
    <mergeCell ref="B222:I222"/>
    <mergeCell ref="B199:N199"/>
    <mergeCell ref="B200:B201"/>
    <mergeCell ref="C200:G200"/>
    <mergeCell ref="H200:L200"/>
    <mergeCell ref="M200:M201"/>
    <mergeCell ref="N200:N201"/>
    <mergeCell ref="B177:L177"/>
    <mergeCell ref="B178:B179"/>
    <mergeCell ref="C178:C179"/>
    <mergeCell ref="D178:D179"/>
    <mergeCell ref="E178:G178"/>
    <mergeCell ref="H178:J178"/>
    <mergeCell ref="K178:L178"/>
    <mergeCell ref="B120:O120"/>
    <mergeCell ref="B121:B122"/>
    <mergeCell ref="C121:C122"/>
    <mergeCell ref="D121:D122"/>
    <mergeCell ref="E121:G121"/>
    <mergeCell ref="H121:J121"/>
    <mergeCell ref="K121:M121"/>
    <mergeCell ref="N121:P121"/>
    <mergeCell ref="B65:P65"/>
    <mergeCell ref="B66:B67"/>
    <mergeCell ref="C66:C67"/>
    <mergeCell ref="D66:D67"/>
    <mergeCell ref="E66:G66"/>
    <mergeCell ref="H66:J66"/>
    <mergeCell ref="K66:M66"/>
    <mergeCell ref="N66:P66"/>
    <mergeCell ref="B2:M2"/>
    <mergeCell ref="B3:B4"/>
    <mergeCell ref="C3:C4"/>
    <mergeCell ref="B40:M40"/>
    <mergeCell ref="B41:B42"/>
    <mergeCell ref="C41:C42"/>
    <mergeCell ref="D41:D42"/>
    <mergeCell ref="E41:G41"/>
    <mergeCell ref="H41:J41"/>
    <mergeCell ref="K41:L41"/>
    <mergeCell ref="M41:M42"/>
    <mergeCell ref="B22:M22"/>
    <mergeCell ref="B23:B24"/>
    <mergeCell ref="C23:C24"/>
  </mergeCells>
  <printOptions horizontalCentered="1"/>
  <pageMargins left="0.23622047244094499" right="0.23622047244094499" top="0.55118110236220497" bottom="0.74803149606299202" header="0.27559055118110198" footer="0.31496062992126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</vt:lpstr>
      <vt:lpstr>web!Print_Area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2025-04-20T06:56:48Z</cp:lastPrinted>
  <dcterms:created xsi:type="dcterms:W3CDTF">2024-03-12T06:27:06Z</dcterms:created>
  <dcterms:modified xsi:type="dcterms:W3CDTF">2025-05-13T16:57:10Z</dcterms:modified>
</cp:coreProperties>
</file>