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560"/>
  </bookViews>
  <sheets>
    <sheet name="web" sheetId="1" r:id="rId1"/>
  </sheets>
  <externalReferences>
    <externalReference r:id="rId2"/>
  </externalReferences>
  <definedNames>
    <definedName name="Date">[1]Input!$F$2:$F$367</definedName>
    <definedName name="_xlnm.Print_Area" localSheetId="0">web!$B$2:$M$17</definedName>
  </definedNames>
  <calcPr calcId="144525"/>
</workbook>
</file>

<file path=xl/calcChain.xml><?xml version="1.0" encoding="utf-8"?>
<calcChain xmlns="http://schemas.openxmlformats.org/spreadsheetml/2006/main">
  <c r="K158" i="1"/>
  <c r="L158" s="1"/>
  <c r="K159"/>
  <c r="K160"/>
  <c r="K161"/>
  <c r="K162"/>
  <c r="K163"/>
  <c r="L163" s="1"/>
  <c r="K164"/>
  <c r="K165"/>
  <c r="K166"/>
  <c r="K167"/>
  <c r="L167" s="1"/>
  <c r="K168"/>
  <c r="K169"/>
  <c r="K170"/>
  <c r="K171"/>
  <c r="L159"/>
  <c r="L160"/>
  <c r="L161"/>
  <c r="L162"/>
  <c r="L164"/>
  <c r="L165"/>
  <c r="L166"/>
  <c r="L157"/>
  <c r="K157"/>
  <c r="G30" l="1"/>
  <c r="G31"/>
  <c r="G32"/>
  <c r="G35"/>
  <c r="E17" l="1"/>
  <c r="K47" l="1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I41" l="1"/>
  <c r="K104" l="1"/>
  <c r="N104" s="1"/>
  <c r="L104"/>
  <c r="O104" s="1"/>
  <c r="M104"/>
  <c r="P104" s="1"/>
  <c r="K105"/>
  <c r="N105" s="1"/>
  <c r="L105"/>
  <c r="O105" s="1"/>
  <c r="M105"/>
  <c r="P105" s="1"/>
  <c r="K106"/>
  <c r="N106" s="1"/>
  <c r="L106"/>
  <c r="O106" s="1"/>
  <c r="M106"/>
  <c r="P106" s="1"/>
  <c r="K107"/>
  <c r="N107" s="1"/>
  <c r="L107"/>
  <c r="O107" s="1"/>
  <c r="M107"/>
  <c r="P107" s="1"/>
  <c r="K108"/>
  <c r="N108" s="1"/>
  <c r="L108"/>
  <c r="O108" s="1"/>
  <c r="M108"/>
  <c r="P108" s="1"/>
  <c r="K109"/>
  <c r="N109" s="1"/>
  <c r="L109"/>
  <c r="O109" s="1"/>
  <c r="M109"/>
  <c r="P109" s="1"/>
  <c r="K110"/>
  <c r="N110" s="1"/>
  <c r="L110"/>
  <c r="O110" s="1"/>
  <c r="M110"/>
  <c r="P110" s="1"/>
  <c r="K111"/>
  <c r="N111" s="1"/>
  <c r="L111"/>
  <c r="O111" s="1"/>
  <c r="M111"/>
  <c r="P111" s="1"/>
  <c r="K112"/>
  <c r="N112" s="1"/>
  <c r="L112"/>
  <c r="O112" s="1"/>
  <c r="M112"/>
  <c r="P112" s="1"/>
  <c r="K113"/>
  <c r="N113" s="1"/>
  <c r="L113"/>
  <c r="O113" s="1"/>
  <c r="M113"/>
  <c r="P113" s="1"/>
  <c r="K114"/>
  <c r="N114" s="1"/>
  <c r="L114"/>
  <c r="O114" s="1"/>
  <c r="M114"/>
  <c r="P114" s="1"/>
  <c r="K115"/>
  <c r="N115" s="1"/>
  <c r="L115"/>
  <c r="O115" s="1"/>
  <c r="M115"/>
  <c r="P115" s="1"/>
  <c r="K116"/>
  <c r="N116" s="1"/>
  <c r="L116"/>
  <c r="O116" s="1"/>
  <c r="M116"/>
  <c r="P116" s="1"/>
  <c r="K117"/>
  <c r="N117" s="1"/>
  <c r="L117"/>
  <c r="O117" s="1"/>
  <c r="M117"/>
  <c r="P117" s="1"/>
  <c r="K118"/>
  <c r="N118" s="1"/>
  <c r="L118"/>
  <c r="O118" s="1"/>
  <c r="M118"/>
  <c r="P118" s="1"/>
  <c r="K119"/>
  <c r="N119" s="1"/>
  <c r="L119"/>
  <c r="O119" s="1"/>
  <c r="M119"/>
  <c r="P119" s="1"/>
  <c r="K120"/>
  <c r="N120" s="1"/>
  <c r="L120"/>
  <c r="O120" s="1"/>
  <c r="M120"/>
  <c r="P120" s="1"/>
  <c r="K121"/>
  <c r="N121" s="1"/>
  <c r="L121"/>
  <c r="O121" s="1"/>
  <c r="M121"/>
  <c r="P121" s="1"/>
  <c r="K122"/>
  <c r="N122" s="1"/>
  <c r="L122"/>
  <c r="O122" s="1"/>
  <c r="M122"/>
  <c r="P122" s="1"/>
  <c r="K123"/>
  <c r="N123" s="1"/>
  <c r="L123"/>
  <c r="O123" s="1"/>
  <c r="M123"/>
  <c r="P123" s="1"/>
  <c r="K124"/>
  <c r="N124" s="1"/>
  <c r="L124"/>
  <c r="O124" s="1"/>
  <c r="M124"/>
  <c r="P124" s="1"/>
  <c r="K125"/>
  <c r="N125" s="1"/>
  <c r="L125"/>
  <c r="O125" s="1"/>
  <c r="M125"/>
  <c r="P125" s="1"/>
  <c r="K126"/>
  <c r="N126" s="1"/>
  <c r="L126"/>
  <c r="O126" s="1"/>
  <c r="M126"/>
  <c r="P126" s="1"/>
  <c r="K127"/>
  <c r="N127" s="1"/>
  <c r="L127"/>
  <c r="O127" s="1"/>
  <c r="M127"/>
  <c r="P127" s="1"/>
  <c r="K128"/>
  <c r="N128" s="1"/>
  <c r="L128"/>
  <c r="O128" s="1"/>
  <c r="M128"/>
  <c r="P128" s="1"/>
  <c r="K129"/>
  <c r="N129" s="1"/>
  <c r="L129"/>
  <c r="O129" s="1"/>
  <c r="M129"/>
  <c r="P129" s="1"/>
  <c r="K130"/>
  <c r="N130" s="1"/>
  <c r="L130"/>
  <c r="O130" s="1"/>
  <c r="M130"/>
  <c r="P130" s="1"/>
  <c r="K131"/>
  <c r="N131" s="1"/>
  <c r="L131"/>
  <c r="O131" s="1"/>
  <c r="M131"/>
  <c r="P131" s="1"/>
  <c r="K132"/>
  <c r="N132" s="1"/>
  <c r="L132"/>
  <c r="O132" s="1"/>
  <c r="M132"/>
  <c r="P132" s="1"/>
  <c r="K133"/>
  <c r="N133" s="1"/>
  <c r="L133"/>
  <c r="O133" s="1"/>
  <c r="M133"/>
  <c r="P133" s="1"/>
  <c r="K134"/>
  <c r="N134" s="1"/>
  <c r="L134"/>
  <c r="O134" s="1"/>
  <c r="M134"/>
  <c r="P134" s="1"/>
  <c r="K135"/>
  <c r="N135" s="1"/>
  <c r="L135"/>
  <c r="O135" s="1"/>
  <c r="M135"/>
  <c r="P135" s="1"/>
  <c r="K136"/>
  <c r="N136" s="1"/>
  <c r="L136"/>
  <c r="O136" s="1"/>
  <c r="M136"/>
  <c r="P136" s="1"/>
  <c r="K137"/>
  <c r="N137" s="1"/>
  <c r="L137"/>
  <c r="O137" s="1"/>
  <c r="M137"/>
  <c r="P137" s="1"/>
  <c r="K138"/>
  <c r="N138" s="1"/>
  <c r="L138"/>
  <c r="O138" s="1"/>
  <c r="M138"/>
  <c r="P138" s="1"/>
  <c r="K139"/>
  <c r="N139" s="1"/>
  <c r="L139"/>
  <c r="O139" s="1"/>
  <c r="M139"/>
  <c r="P139" s="1"/>
  <c r="K140"/>
  <c r="N140" s="1"/>
  <c r="L140"/>
  <c r="O140" s="1"/>
  <c r="M140"/>
  <c r="P140" s="1"/>
  <c r="K141"/>
  <c r="N141" s="1"/>
  <c r="L141"/>
  <c r="O141" s="1"/>
  <c r="M141"/>
  <c r="P141" s="1"/>
  <c r="K142"/>
  <c r="N142" s="1"/>
  <c r="L142"/>
  <c r="O142" s="1"/>
  <c r="M142"/>
  <c r="P142" s="1"/>
  <c r="K143"/>
  <c r="N143" s="1"/>
  <c r="L143"/>
  <c r="O143" s="1"/>
  <c r="M143"/>
  <c r="P143" s="1"/>
  <c r="K144"/>
  <c r="N144" s="1"/>
  <c r="L144"/>
  <c r="O144" s="1"/>
  <c r="M144"/>
  <c r="P144" s="1"/>
  <c r="K145"/>
  <c r="N145" s="1"/>
  <c r="L145"/>
  <c r="O145" s="1"/>
  <c r="M145"/>
  <c r="P145" s="1"/>
  <c r="K146"/>
  <c r="N146" s="1"/>
  <c r="L146"/>
  <c r="O146" s="1"/>
  <c r="M146"/>
  <c r="P146" s="1"/>
  <c r="K147"/>
  <c r="N147" s="1"/>
  <c r="L147"/>
  <c r="O147" s="1"/>
  <c r="M147"/>
  <c r="P147" s="1"/>
  <c r="K148"/>
  <c r="N148" s="1"/>
  <c r="L148"/>
  <c r="O148" s="1"/>
  <c r="M148"/>
  <c r="P148" s="1"/>
  <c r="K149"/>
  <c r="N149" s="1"/>
  <c r="L149"/>
  <c r="O149" s="1"/>
  <c r="M149"/>
  <c r="P149" s="1"/>
  <c r="K150"/>
  <c r="N150" s="1"/>
  <c r="L150"/>
  <c r="O150" s="1"/>
  <c r="M150"/>
  <c r="P150" s="1"/>
  <c r="K151"/>
  <c r="N151" s="1"/>
  <c r="L151"/>
  <c r="O151" s="1"/>
  <c r="M151"/>
  <c r="P151" s="1"/>
  <c r="N49"/>
  <c r="O49"/>
  <c r="M49"/>
  <c r="P49" s="1"/>
  <c r="N50"/>
  <c r="O50"/>
  <c r="M50"/>
  <c r="P50" s="1"/>
  <c r="N51"/>
  <c r="O51"/>
  <c r="M51"/>
  <c r="P51" s="1"/>
  <c r="N52"/>
  <c r="O52"/>
  <c r="M52"/>
  <c r="P52" s="1"/>
  <c r="N53"/>
  <c r="O53"/>
  <c r="M53"/>
  <c r="P53" s="1"/>
  <c r="N54"/>
  <c r="O54"/>
  <c r="M54"/>
  <c r="P54" s="1"/>
  <c r="N55"/>
  <c r="O55"/>
  <c r="M55"/>
  <c r="P55" s="1"/>
  <c r="N56"/>
  <c r="O56"/>
  <c r="M56"/>
  <c r="P56" s="1"/>
  <c r="N57"/>
  <c r="O57"/>
  <c r="M57"/>
  <c r="P57" s="1"/>
  <c r="N58"/>
  <c r="O58"/>
  <c r="M58"/>
  <c r="P58" s="1"/>
  <c r="N59"/>
  <c r="O59"/>
  <c r="M59"/>
  <c r="P59" s="1"/>
  <c r="N60"/>
  <c r="O60"/>
  <c r="M60"/>
  <c r="P60" s="1"/>
  <c r="N61"/>
  <c r="O61"/>
  <c r="M61"/>
  <c r="P61" s="1"/>
  <c r="N62"/>
  <c r="O62"/>
  <c r="M62"/>
  <c r="P62" s="1"/>
  <c r="N63"/>
  <c r="O63"/>
  <c r="M63"/>
  <c r="P63" s="1"/>
  <c r="N64"/>
  <c r="O64"/>
  <c r="M64"/>
  <c r="P64" s="1"/>
  <c r="N65"/>
  <c r="O65"/>
  <c r="M65"/>
  <c r="P65" s="1"/>
  <c r="N66"/>
  <c r="O66"/>
  <c r="M66"/>
  <c r="P66" s="1"/>
  <c r="N67"/>
  <c r="O67"/>
  <c r="M67"/>
  <c r="P67" s="1"/>
  <c r="N68"/>
  <c r="O68"/>
  <c r="M68"/>
  <c r="P68" s="1"/>
  <c r="N69"/>
  <c r="O69"/>
  <c r="M69"/>
  <c r="P69" s="1"/>
  <c r="N70"/>
  <c r="O70"/>
  <c r="M70"/>
  <c r="P70" s="1"/>
  <c r="N71"/>
  <c r="O71"/>
  <c r="M71"/>
  <c r="P71" s="1"/>
  <c r="N72"/>
  <c r="O72"/>
  <c r="M72"/>
  <c r="P72" s="1"/>
  <c r="N73"/>
  <c r="O73"/>
  <c r="M73"/>
  <c r="P73" s="1"/>
  <c r="N74"/>
  <c r="O74"/>
  <c r="M74"/>
  <c r="P74" s="1"/>
  <c r="N75"/>
  <c r="O75"/>
  <c r="M75"/>
  <c r="P75" s="1"/>
  <c r="N76"/>
  <c r="O76"/>
  <c r="M76"/>
  <c r="P76" s="1"/>
  <c r="N77"/>
  <c r="O77"/>
  <c r="M77"/>
  <c r="P77" s="1"/>
  <c r="N78"/>
  <c r="O78"/>
  <c r="M78"/>
  <c r="P78" s="1"/>
  <c r="N79"/>
  <c r="O79"/>
  <c r="M79"/>
  <c r="P79" s="1"/>
  <c r="N80"/>
  <c r="O80"/>
  <c r="M80"/>
  <c r="P80" s="1"/>
  <c r="N81"/>
  <c r="O81"/>
  <c r="M81"/>
  <c r="P81" s="1"/>
  <c r="N82"/>
  <c r="O82"/>
  <c r="M82"/>
  <c r="P82" s="1"/>
  <c r="N83"/>
  <c r="O83"/>
  <c r="M83"/>
  <c r="P83" s="1"/>
  <c r="N84"/>
  <c r="O84"/>
  <c r="M84"/>
  <c r="P84" s="1"/>
  <c r="N85"/>
  <c r="O85"/>
  <c r="M85"/>
  <c r="P85" s="1"/>
  <c r="N86"/>
  <c r="O86"/>
  <c r="M86"/>
  <c r="P86" s="1"/>
  <c r="N87"/>
  <c r="O87"/>
  <c r="M87"/>
  <c r="P87" s="1"/>
  <c r="N88"/>
  <c r="O88"/>
  <c r="M88"/>
  <c r="P88" s="1"/>
  <c r="N89"/>
  <c r="O89"/>
  <c r="M89"/>
  <c r="P89" s="1"/>
  <c r="N90"/>
  <c r="O90"/>
  <c r="M90"/>
  <c r="P90" s="1"/>
  <c r="N91"/>
  <c r="O91"/>
  <c r="M91"/>
  <c r="P91" s="1"/>
  <c r="N92"/>
  <c r="O92"/>
  <c r="M92"/>
  <c r="P92" s="1"/>
  <c r="N93"/>
  <c r="O93"/>
  <c r="M93"/>
  <c r="P93" s="1"/>
  <c r="N94"/>
  <c r="O94"/>
  <c r="M94"/>
  <c r="P94" s="1"/>
  <c r="N95"/>
  <c r="O95"/>
  <c r="M95"/>
  <c r="P95" s="1"/>
  <c r="N96"/>
  <c r="O96"/>
  <c r="M96"/>
  <c r="P96" s="1"/>
  <c r="G26"/>
  <c r="J26"/>
  <c r="K26"/>
  <c r="L26"/>
  <c r="M26" s="1"/>
  <c r="G27"/>
  <c r="K27"/>
  <c r="L27"/>
  <c r="G28"/>
  <c r="J28"/>
  <c r="K28"/>
  <c r="L28"/>
  <c r="M28" s="1"/>
  <c r="G29"/>
  <c r="J29"/>
  <c r="K29"/>
  <c r="L29"/>
  <c r="M29" s="1"/>
  <c r="J30"/>
  <c r="K30"/>
  <c r="L30"/>
  <c r="M30" s="1"/>
  <c r="J31"/>
  <c r="K31"/>
  <c r="L31"/>
  <c r="M31" s="1"/>
  <c r="J32"/>
  <c r="K32"/>
  <c r="L32"/>
  <c r="M32" s="1"/>
  <c r="K33"/>
  <c r="L33"/>
  <c r="K34"/>
  <c r="L34"/>
  <c r="M34" s="1"/>
  <c r="J35"/>
  <c r="K35"/>
  <c r="L35"/>
  <c r="M35" s="1"/>
  <c r="K36"/>
  <c r="L36"/>
  <c r="M36" s="1"/>
  <c r="K37"/>
  <c r="L37"/>
  <c r="K38"/>
  <c r="L38"/>
  <c r="K39"/>
  <c r="L39"/>
  <c r="K40"/>
  <c r="L40"/>
  <c r="M103" l="1"/>
  <c r="P103" s="1"/>
  <c r="L103"/>
  <c r="O103" s="1"/>
  <c r="K103"/>
  <c r="N103" s="1"/>
  <c r="M102"/>
  <c r="P102" s="1"/>
  <c r="L102"/>
  <c r="O102" s="1"/>
  <c r="K102"/>
  <c r="N102" s="1"/>
  <c r="M48"/>
  <c r="P48" s="1"/>
  <c r="O48"/>
  <c r="N48"/>
  <c r="M47"/>
  <c r="P47" s="1"/>
  <c r="O47"/>
  <c r="N47"/>
  <c r="H41"/>
  <c r="F41"/>
  <c r="E41"/>
  <c r="L25"/>
  <c r="M25" s="1"/>
  <c r="K25"/>
  <c r="J25"/>
  <c r="G25"/>
  <c r="L24"/>
  <c r="M24" s="1"/>
  <c r="K24"/>
  <c r="J24"/>
  <c r="G24"/>
  <c r="H17"/>
  <c r="G17"/>
  <c r="D17"/>
  <c r="K16"/>
  <c r="M16" s="1"/>
  <c r="J16"/>
  <c r="L16" s="1"/>
  <c r="I16"/>
  <c r="F16"/>
  <c r="K15"/>
  <c r="M15" s="1"/>
  <c r="J15"/>
  <c r="L15" s="1"/>
  <c r="I15"/>
  <c r="F15"/>
  <c r="K14"/>
  <c r="M14" s="1"/>
  <c r="J14"/>
  <c r="L14" s="1"/>
  <c r="I14"/>
  <c r="F14"/>
  <c r="K13"/>
  <c r="M13" s="1"/>
  <c r="J13"/>
  <c r="L13" s="1"/>
  <c r="I13"/>
  <c r="F13"/>
  <c r="K12"/>
  <c r="M12" s="1"/>
  <c r="J12"/>
  <c r="L12" s="1"/>
  <c r="I12"/>
  <c r="F12"/>
  <c r="K11"/>
  <c r="M11" s="1"/>
  <c r="J11"/>
  <c r="L11" s="1"/>
  <c r="I11"/>
  <c r="F11"/>
  <c r="K10"/>
  <c r="M10" s="1"/>
  <c r="J10"/>
  <c r="L10" s="1"/>
  <c r="I10"/>
  <c r="F10"/>
  <c r="K9"/>
  <c r="M9" s="1"/>
  <c r="J9"/>
  <c r="L9" s="1"/>
  <c r="I9"/>
  <c r="F9"/>
  <c r="K8"/>
  <c r="M8" s="1"/>
  <c r="J8"/>
  <c r="L8" s="1"/>
  <c r="I8"/>
  <c r="F8"/>
  <c r="K7"/>
  <c r="M7" s="1"/>
  <c r="J7"/>
  <c r="L7" s="1"/>
  <c r="I7"/>
  <c r="F7"/>
  <c r="K6"/>
  <c r="M6" s="1"/>
  <c r="J6"/>
  <c r="L6" s="1"/>
  <c r="I6"/>
  <c r="F6"/>
  <c r="K5"/>
  <c r="M5" s="1"/>
  <c r="J5"/>
  <c r="L5" s="1"/>
  <c r="I5"/>
  <c r="F5"/>
  <c r="I17" l="1"/>
  <c r="F17"/>
  <c r="J41"/>
  <c r="L41"/>
  <c r="M41" s="1"/>
  <c r="K17"/>
  <c r="M17" s="1"/>
  <c r="K41"/>
  <c r="J17"/>
  <c r="L17" s="1"/>
  <c r="G41"/>
</calcChain>
</file>

<file path=xl/sharedStrings.xml><?xml version="1.0" encoding="utf-8"?>
<sst xmlns="http://schemas.openxmlformats.org/spreadsheetml/2006/main" count="398" uniqueCount="199">
  <si>
    <t>मासिक राजस्व असुलीको तुलना विवरण (रु. हजार)</t>
  </si>
  <si>
    <t>सि.न.</t>
  </si>
  <si>
    <t>महिना</t>
  </si>
  <si>
    <t>आर्थिक वर्ष २०८०।८१</t>
  </si>
  <si>
    <t>तुलना घटी/वढी</t>
  </si>
  <si>
    <t>लक्ष्य रु.</t>
  </si>
  <si>
    <t>असुली रु.</t>
  </si>
  <si>
    <t xml:space="preserve"> प्रतिशत</t>
  </si>
  <si>
    <t>लक्ष्य %</t>
  </si>
  <si>
    <t>असुली %</t>
  </si>
  <si>
    <t>श्रावण</t>
  </si>
  <si>
    <t>भाद्र</t>
  </si>
  <si>
    <t>आस्वीन</t>
  </si>
  <si>
    <t>कार्तिक</t>
  </si>
  <si>
    <t>मंसिर</t>
  </si>
  <si>
    <t>पुष</t>
  </si>
  <si>
    <t>माघ</t>
  </si>
  <si>
    <t>फाल्गुण</t>
  </si>
  <si>
    <t>चैत्र</t>
  </si>
  <si>
    <t>बैशाख</t>
  </si>
  <si>
    <t>जेष्ठ</t>
  </si>
  <si>
    <t>जम्मा</t>
  </si>
  <si>
    <t>शिर्षकगत राजस्व असुलीको तुलना विवरण (रु. हजार) </t>
  </si>
  <si>
    <t>सि. नं.</t>
  </si>
  <si>
    <t>राजस्व शिर्षक संकेत नं. </t>
  </si>
  <si>
    <t>राजस्व शिर्षक</t>
  </si>
  <si>
    <t>तुलना (घटी / बढी)</t>
  </si>
  <si>
    <t>असुली प्रतिशत</t>
  </si>
  <si>
    <t>भन्सार महसुल (आयात) </t>
  </si>
  <si>
    <t>मूल्य अभिवृद्धि कर</t>
  </si>
  <si>
    <t>अन्तःशूल्क</t>
  </si>
  <si>
    <t>स्वास्थय जोखिम कर</t>
  </si>
  <si>
    <t>भन्सार महसुल (निर्यात)</t>
  </si>
  <si>
    <t>कृषि सुधार शुल्क</t>
  </si>
  <si>
    <t>११५६२+११५२२</t>
  </si>
  <si>
    <t>भन्सार सम्बन्धी अन्य आय+CSF</t>
  </si>
  <si>
    <t>पूर्वाधर कर (IFT)</t>
  </si>
  <si>
    <t>सडक निर्माण दस्तुर (RDF)</t>
  </si>
  <si>
    <t xml:space="preserve">भन्सार सम्वन्धी अन्य आय </t>
  </si>
  <si>
    <t>निकासी सेवा शुल्क</t>
  </si>
  <si>
    <t>सडक मर्मत तथा सुधार दस्तुर (RCF)</t>
  </si>
  <si>
    <t>अग्रिम आयकर</t>
  </si>
  <si>
    <t>राजस्व वाहेकको बेरुजु दाखिला</t>
  </si>
  <si>
    <t>अन्य प्रशासनिक सेवा शुल्क</t>
  </si>
  <si>
    <t>सरकारी सम्पत्तिको विक्रिबाट प्राप्त रकम</t>
  </si>
  <si>
    <t>सि.नं.</t>
  </si>
  <si>
    <t>वस्तुको नाम (समूह)</t>
  </si>
  <si>
    <t>इकाई</t>
  </si>
  <si>
    <t>फरक (घटी/बढी)</t>
  </si>
  <si>
    <t>फरक (घटी/बढी) प्रतिशत</t>
  </si>
  <si>
    <t>परिमाण</t>
  </si>
  <si>
    <t>मूल्य रु.</t>
  </si>
  <si>
    <t>राजस्व रु.</t>
  </si>
  <si>
    <t>मूल्य</t>
  </si>
  <si>
    <t>राजस्व</t>
  </si>
  <si>
    <t>डिजेल</t>
  </si>
  <si>
    <t>KL</t>
  </si>
  <si>
    <t>पेट्रोल</t>
  </si>
  <si>
    <t>एल पि ग्यास</t>
  </si>
  <si>
    <t>KGM</t>
  </si>
  <si>
    <t>चामल</t>
  </si>
  <si>
    <t>शुद्ध फलाम (स्पोन्ज/फेरस आइरन)</t>
  </si>
  <si>
    <t>भटमासको पिना</t>
  </si>
  <si>
    <t>खाद्यान्न मकै</t>
  </si>
  <si>
    <t>स्टील वायर रड इन क्वायल र ८ एम।एस। सम्म</t>
  </si>
  <si>
    <t>आलु</t>
  </si>
  <si>
    <t>टाइल</t>
  </si>
  <si>
    <t>SQM</t>
  </si>
  <si>
    <t>सुपारी</t>
  </si>
  <si>
    <t>निकासी भएका बस्तुहरुको मूल्यका आधारमा तुलना विवरण (रकम रु. हजार)</t>
  </si>
  <si>
    <t>वस्तको नाम (समूह)</t>
  </si>
  <si>
    <t>प्रतिशत</t>
  </si>
  <si>
    <t>जडीबुटी</t>
  </si>
  <si>
    <t>खयर कत्था</t>
  </si>
  <si>
    <t>खोटो रोजीन</t>
  </si>
  <si>
    <t>प्लाइउड</t>
  </si>
  <si>
    <t>MTQ</t>
  </si>
  <si>
    <t>रिठ्ठा </t>
  </si>
  <si>
    <t>तार्पिनको तेल</t>
  </si>
  <si>
    <t>LTR</t>
  </si>
  <si>
    <t>एसेन्सीयल आयल</t>
  </si>
  <si>
    <t>नौनी, बटर, घयू</t>
  </si>
  <si>
    <t>खयर कच्छ</t>
  </si>
  <si>
    <t>वनस्पतीका सारहरु</t>
  </si>
  <si>
    <t>चोकर, भुस</t>
  </si>
  <si>
    <t>व्यापार विश्लेषण तुलना ‍(रकम रु. हजार) </t>
  </si>
  <si>
    <t>आयात अनुपात</t>
  </si>
  <si>
    <t>निर्यात अनुपात</t>
  </si>
  <si>
    <t>आयात रु.</t>
  </si>
  <si>
    <t>निर्यात रु.</t>
  </si>
  <si>
    <t>जम्मा व्यापार रु.</t>
  </si>
  <si>
    <t>आयात/ निर्यात अनुपात</t>
  </si>
  <si>
    <t>व्यापार घाटा %</t>
  </si>
  <si>
    <t>व्यापार घाटा</t>
  </si>
  <si>
    <t>आ.व.</t>
  </si>
  <si>
    <t>आयात रु. हजार</t>
  </si>
  <si>
    <t>निर्यात रु. हजार</t>
  </si>
  <si>
    <t>जम्मा व्यापार रु हजार</t>
  </si>
  <si>
    <t>२०८०/८१</t>
  </si>
  <si>
    <t>फरक</t>
  </si>
  <si>
    <t>फरक %</t>
  </si>
  <si>
    <t>अन्य मसला </t>
  </si>
  <si>
    <t>दलेको वा नदलेको दालहरु</t>
  </si>
  <si>
    <t>अन्य औधोगिक मेसीनरी</t>
  </si>
  <si>
    <t>UNT</t>
  </si>
  <si>
    <t>तोरी, रायो,  सर्स्र्यू तील</t>
  </si>
  <si>
    <t>पोलीथिन दाना</t>
  </si>
  <si>
    <t>अलकत्रा बिटुमिन</t>
  </si>
  <si>
    <t>ए.टी.एफ</t>
  </si>
  <si>
    <t>निर्माण सम्वन्धी यन्त्रावली</t>
  </si>
  <si>
    <t>तयारी कपडा</t>
  </si>
  <si>
    <t>कृषि यन्त्रावली</t>
  </si>
  <si>
    <t>भटमास गेडा</t>
  </si>
  <si>
    <t>जीब जन्तुको दाना फिड सप्लीमेण्ट</t>
  </si>
  <si>
    <t>प्लाष्टिकका सीट, फिल्म, फ्वाइल, पत्ता आदी</t>
  </si>
  <si>
    <t>पि.भि.सी कम्पाउण्ड</t>
  </si>
  <si>
    <t>मार्वल स्ल्याब</t>
  </si>
  <si>
    <t>साइकल, टर््राईसाइकल डेलिभरी साइकल</t>
  </si>
  <si>
    <t>केरा</t>
  </si>
  <si>
    <t>अल्कीड रेजीन र अन्य पि.भि.सी रेजीन</t>
  </si>
  <si>
    <t>ट्रेक्टर तथा ट्रिलर</t>
  </si>
  <si>
    <t>सुती कपडा</t>
  </si>
  <si>
    <t>अन्य कपडा(उनी,सुती,टेरीकटन बाहेकका)</t>
  </si>
  <si>
    <t>फलामे संरचनाहरु</t>
  </si>
  <si>
    <t>वकास उखुको छोक्रा</t>
  </si>
  <si>
    <t>जीप्सम</t>
  </si>
  <si>
    <t>साबुनहरु बाहेक अन्य सफा गर्ने सामाग्रीहरु</t>
  </si>
  <si>
    <t>प्लाष्टिकका टायल्स फ्लोर कभरीङ्ग</t>
  </si>
  <si>
    <t>लिड एसिड व्याट्रि</t>
  </si>
  <si>
    <t>धातुका खरानी तथा स्ल्याग</t>
  </si>
  <si>
    <t>TNE</t>
  </si>
  <si>
    <t>ग्लास सीट</t>
  </si>
  <si>
    <t>लेख्ने छाप्ने कागज</t>
  </si>
  <si>
    <t>टायर  वस ट्रकको</t>
  </si>
  <si>
    <t>देश</t>
  </si>
  <si>
    <t>आयात मूल्य रु.</t>
  </si>
  <si>
    <t>आयात प्रतिशत</t>
  </si>
  <si>
    <t>निर्यात मूल्य रु.</t>
  </si>
  <si>
    <t>निर्यात प्रतिशत</t>
  </si>
  <si>
    <t>जम्मा व्यापार प्रतिशत</t>
  </si>
  <si>
    <t>China</t>
  </si>
  <si>
    <t>Gabon</t>
  </si>
  <si>
    <t>India</t>
  </si>
  <si>
    <t>Indonesia</t>
  </si>
  <si>
    <t>Korea (the Republic of)</t>
  </si>
  <si>
    <t>Namibia</t>
  </si>
  <si>
    <t>Singapore</t>
  </si>
  <si>
    <t>Thailand</t>
  </si>
  <si>
    <t>Viet Nam</t>
  </si>
  <si>
    <t>Total</t>
  </si>
  <si>
    <t>पैठारी भएका मुख्य ५० बस्तुहरुको मूल्यका आधारमा तुलना विवरण (रकम रु. हजार)</t>
  </si>
  <si>
    <t xml:space="preserve"> पैठारी भएका मुख्य ५० बस्तुहरुको राजस्वका आधारमा तुलना विवरण (रकम रु. हजार)</t>
  </si>
  <si>
    <t>Pakistan</t>
  </si>
  <si>
    <t>हरित कर</t>
  </si>
  <si>
    <t>असार</t>
  </si>
  <si>
    <t>आर्थिक वर्ष २०८१।८२</t>
  </si>
  <si>
    <t>२०८१/८२</t>
  </si>
  <si>
    <t>आल्मोनियमका बटारीएका तार</t>
  </si>
  <si>
    <t>खनिज तत्व अन्यत्र नपरेको</t>
  </si>
  <si>
    <t>अन्य एलोपेथीक औषधी</t>
  </si>
  <si>
    <t xml:space="preserve">अन्य अन्य मसला </t>
  </si>
  <si>
    <t>अटोरिक्सा टेम्पो</t>
  </si>
  <si>
    <t>फलाम वा स्टीलको भाँडाकुँडा</t>
  </si>
  <si>
    <t>स्पोर्ट सुज -सेन्थेटीक सुज)</t>
  </si>
  <si>
    <t>NPR</t>
  </si>
  <si>
    <t>घाँसको कुचो</t>
  </si>
  <si>
    <t>सिमेन्ट</t>
  </si>
  <si>
    <t>बहुमूल्य पत्थर</t>
  </si>
  <si>
    <t>आ.ब. २०८१/०८२ भाद्र सम्म</t>
  </si>
  <si>
    <t>आ.ब. २०८०/०८१ भाद्र सम्म</t>
  </si>
  <si>
    <t>आ.ब. २०८०/८१ भाद्र सम्म</t>
  </si>
  <si>
    <t>आ.ब. २०८०/०८१ भाद्रसम्म</t>
  </si>
  <si>
    <t>आ.ब. २०८१/०८२ भाद्रसम्म</t>
  </si>
  <si>
    <t>Australia</t>
  </si>
  <si>
    <t>Malaysia</t>
  </si>
  <si>
    <t>बैदेशिक व्यापारको विवरण (रकम रु. हजार) आ.व.२०८१- ८२ भाद्र</t>
  </si>
  <si>
    <t>बेत</t>
  </si>
  <si>
    <t>आ.ब. २०८१/८२ भाद्रसम्म</t>
  </si>
  <si>
    <t>आ.ब. २०८०/८१ (भाद्रसम्म  २०८०)</t>
  </si>
  <si>
    <t>आ.ब. २०८१/८२ (भाद्रसम्म २०८१)</t>
  </si>
  <si>
    <t>नटवोल्ट, रिपिट, स्क्रु आदि (फलामको)</t>
  </si>
  <si>
    <t>केबल तथा तारहरु</t>
  </si>
  <si>
    <t>MTR</t>
  </si>
  <si>
    <t>सिसी बोतल काँचको</t>
  </si>
  <si>
    <t>GRO</t>
  </si>
  <si>
    <t>बिजुलीको स्विच प्लग फ्यूज र होल्डर आदि</t>
  </si>
  <si>
    <t>जीकं इन्गट</t>
  </si>
  <si>
    <t>अप्टीकल फाइवर केबुल</t>
  </si>
  <si>
    <t>अन्य कोइला</t>
  </si>
  <si>
    <t>कपर स्क्रेप</t>
  </si>
  <si>
    <t>आ.ब. २०८१/८२ (भाद्रसम्म  २०८१)</t>
  </si>
  <si>
    <t>प्लाष्टिकका -बोतल प्रिफोर्म)</t>
  </si>
  <si>
    <t>प्लाष्टिक पाईप फिटिङ्ग</t>
  </si>
  <si>
    <t>तयारी सुर्ति</t>
  </si>
  <si>
    <t>भेनीयर सीट</t>
  </si>
  <si>
    <t>FTK</t>
  </si>
  <si>
    <t>फलाम वा इस्पातको अन्य सामान</t>
  </si>
  <si>
    <t>सिसा र माटोको भाडा उद्योगले प्रयोग गर्ने रंगाउने पदार्थ</t>
  </si>
  <si>
    <t>डस्नाहरु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</si>
</sst>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00439]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CS NEPALI"/>
      <family val="5"/>
    </font>
    <font>
      <sz val="16"/>
      <color rgb="FFFFFFFF"/>
      <name val="Kalimati"/>
      <charset val="1"/>
    </font>
    <font>
      <b/>
      <sz val="11"/>
      <color theme="1"/>
      <name val="Kalimati"/>
      <charset val="1"/>
    </font>
    <font>
      <b/>
      <sz val="11"/>
      <color rgb="FF0000FF"/>
      <name val="Kalimati"/>
      <charset val="1"/>
    </font>
    <font>
      <sz val="9"/>
      <color theme="1"/>
      <name val="Kalimati"/>
      <charset val="1"/>
    </font>
    <font>
      <sz val="10"/>
      <color rgb="FFFF0000"/>
      <name val="Kalimati"/>
      <charset val="1"/>
    </font>
    <font>
      <sz val="11"/>
      <color rgb="FFFF0000"/>
      <name val="Kalimati"/>
      <charset val="1"/>
    </font>
    <font>
      <sz val="11"/>
      <color theme="1"/>
      <name val="Kalimati"/>
      <charset val="1"/>
    </font>
    <font>
      <sz val="11"/>
      <color rgb="FF0000FF"/>
      <name val="Kalimati"/>
      <charset val="1"/>
    </font>
    <font>
      <sz val="10"/>
      <color rgb="FFFFFFFF"/>
      <name val="Kalimati"/>
      <charset val="1"/>
    </font>
    <font>
      <sz val="10"/>
      <color rgb="FF000000"/>
      <name val="Kalimati"/>
      <charset val="1"/>
    </font>
    <font>
      <b/>
      <sz val="10"/>
      <color rgb="FF000000"/>
      <name val="Kalimati"/>
      <charset val="1"/>
    </font>
    <font>
      <sz val="6"/>
      <color rgb="FF000000"/>
      <name val="Kalimati"/>
      <charset val="1"/>
    </font>
    <font>
      <sz val="10"/>
      <color rgb="FF666666"/>
      <name val="Kalimati"/>
      <charset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Kalimati"/>
      <charset val="1"/>
    </font>
    <font>
      <b/>
      <sz val="12"/>
      <color rgb="FF000000"/>
      <name val="Kalimati"/>
      <charset val="1"/>
    </font>
    <font>
      <b/>
      <sz val="10"/>
      <color rgb="FFFFFFFF"/>
      <name val="Kalimati"/>
      <charset val="1"/>
    </font>
    <font>
      <sz val="9"/>
      <color rgb="FF000000"/>
      <name val="Kalimati"/>
      <charset val="1"/>
    </font>
    <font>
      <sz val="8"/>
      <color rgb="FF000000"/>
      <name val="Kalimati"/>
      <charset val="1"/>
    </font>
  </fonts>
  <fills count="8">
    <fill>
      <patternFill patternType="none"/>
    </fill>
    <fill>
      <patternFill patternType="gray125"/>
    </fill>
    <fill>
      <patternFill patternType="solid">
        <fgColor rgb="FF2B80B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/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</cellStyleXfs>
  <cellXfs count="218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3" fontId="4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 shrinkToFit="1"/>
      <protection hidden="1"/>
    </xf>
    <xf numFmtId="1" fontId="9" fillId="3" borderId="2" xfId="0" applyNumberFormat="1" applyFont="1" applyFill="1" applyBorder="1" applyAlignment="1" applyProtection="1">
      <alignment vertical="center" shrinkToFit="1"/>
      <protection hidden="1"/>
    </xf>
    <xf numFmtId="1" fontId="10" fillId="4" borderId="2" xfId="0" applyNumberFormat="1" applyFont="1" applyFill="1" applyBorder="1" applyAlignment="1" applyProtection="1">
      <alignment vertical="center" shrinkToFit="1"/>
      <protection hidden="1"/>
    </xf>
    <xf numFmtId="4" fontId="4" fillId="0" borderId="2" xfId="1" applyNumberFormat="1" applyFont="1" applyFill="1" applyBorder="1" applyAlignment="1" applyProtection="1">
      <alignment horizontal="center" vertical="center" shrinkToFit="1"/>
      <protection hidden="1"/>
    </xf>
    <xf numFmtId="2" fontId="10" fillId="4" borderId="2" xfId="0" applyNumberFormat="1" applyFont="1" applyFill="1" applyBorder="1" applyAlignment="1" applyProtection="1">
      <alignment vertical="center" shrinkToFit="1"/>
      <protection hidden="1"/>
    </xf>
    <xf numFmtId="2" fontId="0" fillId="0" borderId="0" xfId="0" applyNumberFormat="1"/>
    <xf numFmtId="1" fontId="5" fillId="4" borderId="0" xfId="0" applyNumberFormat="1" applyFont="1" applyFill="1" applyBorder="1" applyAlignment="1" applyProtection="1">
      <alignment vertical="center" shrinkToFit="1"/>
      <protection hidden="1"/>
    </xf>
    <xf numFmtId="2" fontId="5" fillId="4" borderId="0" xfId="0" applyNumberFormat="1" applyFont="1" applyFill="1" applyBorder="1" applyAlignment="1" applyProtection="1">
      <alignment horizontal="center" vertical="center" shrinkToFit="1"/>
      <protection hidden="1"/>
    </xf>
    <xf numFmtId="1" fontId="4" fillId="3" borderId="0" xfId="0" applyNumberFormat="1" applyFont="1" applyFill="1" applyBorder="1" applyAlignment="1" applyProtection="1">
      <alignment horizontal="right" vertical="center" shrinkToFit="1"/>
      <protection hidden="1"/>
    </xf>
    <xf numFmtId="2" fontId="10" fillId="4" borderId="0" xfId="0" applyNumberFormat="1" applyFont="1" applyFill="1" applyBorder="1" applyAlignment="1" applyProtection="1">
      <alignment vertical="center" shrinkToFit="1"/>
      <protection hidden="1"/>
    </xf>
    <xf numFmtId="2" fontId="4" fillId="0" borderId="0" xfId="0" applyNumberFormat="1" applyFont="1" applyBorder="1" applyAlignment="1">
      <alignment vertical="center"/>
    </xf>
    <xf numFmtId="1" fontId="0" fillId="0" borderId="0" xfId="0" applyNumberFormat="1"/>
    <xf numFmtId="1" fontId="2" fillId="0" borderId="0" xfId="0" applyNumberFormat="1" applyFont="1" applyProtection="1">
      <protection hidden="1"/>
    </xf>
    <xf numFmtId="0" fontId="12" fillId="5" borderId="8" xfId="0" applyFont="1" applyFill="1" applyBorder="1" applyAlignment="1">
      <alignment horizontal="right" wrapText="1" indent="1"/>
    </xf>
    <xf numFmtId="164" fontId="12" fillId="6" borderId="8" xfId="0" applyNumberFormat="1" applyFont="1" applyFill="1" applyBorder="1" applyAlignment="1">
      <alignment horizontal="right" wrapText="1" indent="1"/>
    </xf>
    <xf numFmtId="0" fontId="12" fillId="6" borderId="8" xfId="0" applyFont="1" applyFill="1" applyBorder="1" applyAlignment="1">
      <alignment horizontal="left" wrapText="1" indent="1"/>
    </xf>
    <xf numFmtId="0" fontId="12" fillId="6" borderId="8" xfId="0" applyFont="1" applyFill="1" applyBorder="1" applyAlignment="1">
      <alignment horizontal="right" wrapText="1" indent="1"/>
    </xf>
    <xf numFmtId="2" fontId="12" fillId="6" borderId="8" xfId="0" applyNumberFormat="1" applyFont="1" applyFill="1" applyBorder="1" applyAlignment="1">
      <alignment horizontal="right" wrapText="1" indent="1"/>
    </xf>
    <xf numFmtId="164" fontId="12" fillId="5" borderId="8" xfId="0" applyNumberFormat="1" applyFont="1" applyFill="1" applyBorder="1" applyAlignment="1">
      <alignment horizontal="right" wrapText="1" indent="1"/>
    </xf>
    <xf numFmtId="0" fontId="12" fillId="5" borderId="8" xfId="0" applyFont="1" applyFill="1" applyBorder="1" applyAlignment="1">
      <alignment horizontal="left" wrapText="1" indent="1"/>
    </xf>
    <xf numFmtId="1" fontId="12" fillId="6" borderId="8" xfId="0" applyNumberFormat="1" applyFont="1" applyFill="1" applyBorder="1" applyAlignment="1">
      <alignment horizontal="right" wrapText="1" indent="1"/>
    </xf>
    <xf numFmtId="164" fontId="2" fillId="0" borderId="0" xfId="0" applyNumberFormat="1" applyFont="1" applyProtection="1">
      <protection hidden="1"/>
    </xf>
    <xf numFmtId="0" fontId="12" fillId="6" borderId="2" xfId="0" applyFont="1" applyFill="1" applyBorder="1" applyAlignment="1">
      <alignment horizontal="left" wrapText="1" indent="1"/>
    </xf>
    <xf numFmtId="0" fontId="12" fillId="6" borderId="2" xfId="0" applyFont="1" applyFill="1" applyBorder="1" applyAlignment="1">
      <alignment horizontal="right" wrapText="1"/>
    </xf>
    <xf numFmtId="164" fontId="12" fillId="6" borderId="2" xfId="0" applyNumberFormat="1" applyFont="1" applyFill="1" applyBorder="1" applyAlignment="1">
      <alignment horizontal="right" wrapText="1"/>
    </xf>
    <xf numFmtId="2" fontId="12" fillId="6" borderId="2" xfId="0" applyNumberFormat="1" applyFont="1" applyFill="1" applyBorder="1" applyAlignment="1">
      <alignment horizontal="right" wrapText="1"/>
    </xf>
    <xf numFmtId="0" fontId="12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left" wrapText="1" indent="1"/>
    </xf>
    <xf numFmtId="164" fontId="12" fillId="5" borderId="0" xfId="0" applyNumberFormat="1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left" wrapText="1" indent="1"/>
    </xf>
    <xf numFmtId="0" fontId="14" fillId="6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right" wrapText="1"/>
    </xf>
    <xf numFmtId="164" fontId="12" fillId="5" borderId="0" xfId="0" applyNumberFormat="1" applyFont="1" applyFill="1" applyBorder="1" applyAlignment="1">
      <alignment horizontal="right" wrapText="1"/>
    </xf>
    <xf numFmtId="164" fontId="12" fillId="6" borderId="0" xfId="0" applyNumberFormat="1" applyFont="1" applyFill="1" applyBorder="1" applyAlignment="1">
      <alignment horizontal="right" wrapText="1"/>
    </xf>
    <xf numFmtId="0" fontId="12" fillId="6" borderId="0" xfId="0" applyFont="1" applyFill="1" applyBorder="1" applyAlignment="1">
      <alignment horizontal="right" wrapText="1"/>
    </xf>
    <xf numFmtId="2" fontId="12" fillId="6" borderId="0" xfId="0" applyNumberFormat="1" applyFont="1" applyFill="1" applyBorder="1" applyAlignment="1">
      <alignment horizontal="right" wrapText="1"/>
    </xf>
    <xf numFmtId="0" fontId="15" fillId="0" borderId="0" xfId="0" applyFont="1" applyAlignment="1">
      <alignment wrapText="1"/>
    </xf>
    <xf numFmtId="0" fontId="0" fillId="0" borderId="0" xfId="0" applyAlignment="1">
      <alignment horizontal="center"/>
    </xf>
    <xf numFmtId="0" fontId="14" fillId="5" borderId="2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wrapText="1"/>
    </xf>
    <xf numFmtId="0" fontId="0" fillId="0" borderId="2" xfId="0" applyBorder="1"/>
    <xf numFmtId="1" fontId="0" fillId="0" borderId="2" xfId="0" applyNumberFormat="1" applyBorder="1"/>
    <xf numFmtId="2" fontId="0" fillId="0" borderId="2" xfId="0" applyNumberFormat="1" applyBorder="1"/>
    <xf numFmtId="1" fontId="12" fillId="6" borderId="2" xfId="0" applyNumberFormat="1" applyFont="1" applyFill="1" applyBorder="1" applyAlignment="1">
      <alignment horizontal="right" wrapText="1"/>
    </xf>
    <xf numFmtId="0" fontId="18" fillId="6" borderId="2" xfId="0" applyFont="1" applyFill="1" applyBorder="1" applyAlignment="1">
      <alignment horizontal="center" wrapText="1"/>
    </xf>
    <xf numFmtId="2" fontId="12" fillId="5" borderId="2" xfId="0" applyNumberFormat="1" applyFont="1" applyFill="1" applyBorder="1" applyAlignment="1">
      <alignment horizontal="right" wrapText="1" indent="1"/>
    </xf>
    <xf numFmtId="2" fontId="12" fillId="6" borderId="2" xfId="0" applyNumberFormat="1" applyFont="1" applyFill="1" applyBorder="1" applyAlignment="1">
      <alignment horizontal="right" wrapText="1" indent="1"/>
    </xf>
    <xf numFmtId="164" fontId="12" fillId="6" borderId="2" xfId="0" applyNumberFormat="1" applyFont="1" applyFill="1" applyBorder="1" applyAlignment="1">
      <alignment horizontal="right" wrapText="1" indent="1"/>
    </xf>
    <xf numFmtId="164" fontId="0" fillId="0" borderId="0" xfId="0" applyNumberFormat="1" applyProtection="1">
      <protection hidden="1"/>
    </xf>
    <xf numFmtId="0" fontId="14" fillId="6" borderId="0" xfId="0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center" wrapText="1"/>
    </xf>
    <xf numFmtId="0" fontId="12" fillId="6" borderId="4" xfId="0" applyFont="1" applyFill="1" applyBorder="1" applyAlignment="1">
      <alignment horizontal="left" wrapText="1" indent="1"/>
    </xf>
    <xf numFmtId="0" fontId="12" fillId="5" borderId="4" xfId="0" applyFont="1" applyFill="1" applyBorder="1" applyAlignment="1">
      <alignment horizontal="left" wrapText="1" indent="1"/>
    </xf>
    <xf numFmtId="164" fontId="12" fillId="6" borderId="5" xfId="0" applyNumberFormat="1" applyFont="1" applyFill="1" applyBorder="1" applyAlignment="1">
      <alignment horizontal="right" wrapText="1" indent="1"/>
    </xf>
    <xf numFmtId="164" fontId="12" fillId="5" borderId="6" xfId="0" applyNumberFormat="1" applyFont="1" applyFill="1" applyBorder="1" applyAlignment="1">
      <alignment horizontal="right" wrapText="1" indent="1"/>
    </xf>
    <xf numFmtId="1" fontId="12" fillId="6" borderId="6" xfId="0" applyNumberFormat="1" applyFont="1" applyFill="1" applyBorder="1" applyAlignment="1">
      <alignment horizontal="right" wrapText="1" indent="1"/>
    </xf>
    <xf numFmtId="164" fontId="12" fillId="7" borderId="6" xfId="0" applyNumberFormat="1" applyFont="1" applyFill="1" applyBorder="1" applyAlignment="1">
      <alignment horizontal="right" wrapText="1" indent="1"/>
    </xf>
    <xf numFmtId="2" fontId="12" fillId="6" borderId="6" xfId="0" applyNumberFormat="1" applyFont="1" applyFill="1" applyBorder="1" applyAlignment="1">
      <alignment horizontal="right" wrapText="1" indent="1"/>
    </xf>
    <xf numFmtId="164" fontId="12" fillId="6" borderId="7" xfId="0" applyNumberFormat="1" applyFont="1" applyFill="1" applyBorder="1" applyAlignment="1">
      <alignment horizontal="right" wrapText="1" indent="1"/>
    </xf>
    <xf numFmtId="0" fontId="12" fillId="6" borderId="7" xfId="0" applyFont="1" applyFill="1" applyBorder="1" applyAlignment="1">
      <alignment horizontal="right" wrapText="1" indent="1"/>
    </xf>
    <xf numFmtId="1" fontId="12" fillId="6" borderId="7" xfId="0" applyNumberFormat="1" applyFont="1" applyFill="1" applyBorder="1" applyAlignment="1">
      <alignment horizontal="right" wrapText="1" indent="1"/>
    </xf>
    <xf numFmtId="164" fontId="12" fillId="7" borderId="7" xfId="0" applyNumberFormat="1" applyFont="1" applyFill="1" applyBorder="1" applyAlignment="1">
      <alignment horizontal="right" wrapText="1" indent="1"/>
    </xf>
    <xf numFmtId="2" fontId="12" fillId="6" borderId="7" xfId="0" applyNumberFormat="1" applyFont="1" applyFill="1" applyBorder="1" applyAlignment="1">
      <alignment horizontal="right" wrapText="1" indent="1"/>
    </xf>
    <xf numFmtId="1" fontId="12" fillId="6" borderId="2" xfId="0" applyNumberFormat="1" applyFont="1" applyFill="1" applyBorder="1" applyAlignment="1">
      <alignment horizontal="right" wrapText="1" indent="1"/>
    </xf>
    <xf numFmtId="164" fontId="12" fillId="5" borderId="2" xfId="0" applyNumberFormat="1" applyFont="1" applyFill="1" applyBorder="1" applyAlignment="1">
      <alignment horizontal="right" wrapText="1" indent="1"/>
    </xf>
    <xf numFmtId="164" fontId="12" fillId="7" borderId="2" xfId="0" applyNumberFormat="1" applyFont="1" applyFill="1" applyBorder="1" applyAlignment="1">
      <alignment horizontal="right" wrapText="1" indent="1"/>
    </xf>
    <xf numFmtId="1" fontId="6" fillId="0" borderId="2" xfId="0" applyNumberFormat="1" applyFont="1" applyBorder="1"/>
    <xf numFmtId="0" fontId="12" fillId="5" borderId="2" xfId="0" applyFont="1" applyFill="1" applyBorder="1" applyAlignment="1">
      <alignment horizontal="right" wrapText="1" indent="1"/>
    </xf>
    <xf numFmtId="0" fontId="12" fillId="6" borderId="2" xfId="0" applyFont="1" applyFill="1" applyBorder="1" applyAlignment="1">
      <alignment horizontal="right" wrapText="1" indent="1"/>
    </xf>
    <xf numFmtId="0" fontId="12" fillId="6" borderId="2" xfId="2" applyFont="1" applyFill="1" applyBorder="1" applyAlignment="1">
      <alignment horizontal="right" wrapText="1" indent="1"/>
    </xf>
    <xf numFmtId="1" fontId="12" fillId="6" borderId="2" xfId="2" applyNumberFormat="1" applyFont="1" applyFill="1" applyBorder="1" applyAlignment="1">
      <alignment horizontal="right" wrapText="1" indent="1"/>
    </xf>
    <xf numFmtId="0" fontId="12" fillId="5" borderId="2" xfId="2" applyFont="1" applyFill="1" applyBorder="1" applyAlignment="1">
      <alignment horizontal="right" wrapText="1" indent="1"/>
    </xf>
    <xf numFmtId="1" fontId="12" fillId="7" borderId="2" xfId="2" applyNumberFormat="1" applyFont="1" applyFill="1" applyBorder="1" applyAlignment="1">
      <alignment horizontal="right" wrapText="1"/>
    </xf>
    <xf numFmtId="0" fontId="12" fillId="7" borderId="2" xfId="2" applyFont="1" applyFill="1" applyBorder="1" applyAlignment="1">
      <alignment horizontal="right" wrapText="1"/>
    </xf>
    <xf numFmtId="1" fontId="12" fillId="5" borderId="2" xfId="2" applyNumberFormat="1" applyFont="1" applyFill="1" applyBorder="1" applyAlignment="1">
      <alignment horizontal="right" wrapText="1" indent="1"/>
    </xf>
    <xf numFmtId="1" fontId="12" fillId="5" borderId="2" xfId="0" applyNumberFormat="1" applyFont="1" applyFill="1" applyBorder="1" applyAlignment="1">
      <alignment horizontal="right" wrapText="1" indent="1"/>
    </xf>
    <xf numFmtId="0" fontId="18" fillId="6" borderId="13" xfId="0" applyFont="1" applyFill="1" applyBorder="1" applyAlignment="1">
      <alignment horizontal="center" wrapText="1"/>
    </xf>
    <xf numFmtId="0" fontId="18" fillId="6" borderId="14" xfId="0" applyFont="1" applyFill="1" applyBorder="1" applyAlignment="1">
      <alignment horizontal="center" wrapText="1"/>
    </xf>
    <xf numFmtId="0" fontId="12" fillId="5" borderId="13" xfId="0" applyFont="1" applyFill="1" applyBorder="1" applyAlignment="1">
      <alignment horizontal="right" wrapText="1" indent="1"/>
    </xf>
    <xf numFmtId="2" fontId="12" fillId="5" borderId="14" xfId="0" applyNumberFormat="1" applyFont="1" applyFill="1" applyBorder="1" applyAlignment="1">
      <alignment horizontal="right" wrapText="1" indent="1"/>
    </xf>
    <xf numFmtId="0" fontId="12" fillId="6" borderId="13" xfId="0" applyFont="1" applyFill="1" applyBorder="1" applyAlignment="1">
      <alignment horizontal="right" wrapText="1" indent="1"/>
    </xf>
    <xf numFmtId="2" fontId="12" fillId="6" borderId="14" xfId="0" applyNumberFormat="1" applyFont="1" applyFill="1" applyBorder="1" applyAlignment="1">
      <alignment horizontal="right" wrapText="1" indent="1"/>
    </xf>
    <xf numFmtId="1" fontId="13" fillId="5" borderId="17" xfId="0" applyNumberFormat="1" applyFont="1" applyFill="1" applyBorder="1" applyAlignment="1">
      <alignment horizontal="right" wrapText="1" indent="1"/>
    </xf>
    <xf numFmtId="2" fontId="13" fillId="5" borderId="17" xfId="0" applyNumberFormat="1" applyFont="1" applyFill="1" applyBorder="1" applyAlignment="1">
      <alignment horizontal="right" wrapText="1" indent="1"/>
    </xf>
    <xf numFmtId="2" fontId="13" fillId="5" borderId="18" xfId="0" applyNumberFormat="1" applyFont="1" applyFill="1" applyBorder="1" applyAlignment="1">
      <alignment horizontal="right" wrapText="1" indent="1"/>
    </xf>
    <xf numFmtId="0" fontId="20" fillId="2" borderId="19" xfId="0" applyFont="1" applyFill="1" applyBorder="1" applyAlignment="1">
      <alignment horizontal="right" wrapText="1" indent="1"/>
    </xf>
    <xf numFmtId="0" fontId="20" fillId="2" borderId="20" xfId="0" applyFont="1" applyFill="1" applyBorder="1" applyAlignment="1">
      <alignment horizontal="right" wrapText="1" indent="1"/>
    </xf>
    <xf numFmtId="0" fontId="20" fillId="2" borderId="21" xfId="0" applyFont="1" applyFill="1" applyBorder="1" applyAlignment="1">
      <alignment horizontal="right" wrapText="1" indent="1"/>
    </xf>
    <xf numFmtId="1" fontId="6" fillId="0" borderId="14" xfId="0" applyNumberFormat="1" applyFont="1" applyBorder="1"/>
    <xf numFmtId="0" fontId="12" fillId="6" borderId="22" xfId="0" applyFont="1" applyFill="1" applyBorder="1" applyAlignment="1">
      <alignment horizontal="right" wrapText="1" indent="1"/>
    </xf>
    <xf numFmtId="2" fontId="6" fillId="0" borderId="17" xfId="0" applyNumberFormat="1" applyFont="1" applyBorder="1"/>
    <xf numFmtId="2" fontId="6" fillId="0" borderId="18" xfId="0" applyNumberFormat="1" applyFont="1" applyBorder="1"/>
    <xf numFmtId="0" fontId="12" fillId="6" borderId="13" xfId="0" applyFont="1" applyFill="1" applyBorder="1" applyAlignment="1">
      <alignment horizontal="left" wrapText="1" indent="1"/>
    </xf>
    <xf numFmtId="2" fontId="0" fillId="0" borderId="14" xfId="0" applyNumberFormat="1" applyBorder="1"/>
    <xf numFmtId="0" fontId="13" fillId="6" borderId="22" xfId="0" applyFont="1" applyFill="1" applyBorder="1" applyAlignment="1">
      <alignment horizontal="right" wrapText="1" indent="1"/>
    </xf>
    <xf numFmtId="1" fontId="17" fillId="0" borderId="17" xfId="0" applyNumberFormat="1" applyFont="1" applyBorder="1"/>
    <xf numFmtId="2" fontId="17" fillId="0" borderId="17" xfId="0" applyNumberFormat="1" applyFont="1" applyBorder="1"/>
    <xf numFmtId="2" fontId="17" fillId="0" borderId="18" xfId="0" applyNumberFormat="1" applyFont="1" applyBorder="1"/>
    <xf numFmtId="0" fontId="11" fillId="2" borderId="9" xfId="0" applyFont="1" applyFill="1" applyBorder="1" applyAlignment="1">
      <alignment horizontal="center" wrapText="1"/>
    </xf>
    <xf numFmtId="0" fontId="12" fillId="5" borderId="14" xfId="0" applyFont="1" applyFill="1" applyBorder="1" applyAlignment="1">
      <alignment horizontal="center" wrapText="1"/>
    </xf>
    <xf numFmtId="0" fontId="12" fillId="6" borderId="13" xfId="0" applyFont="1" applyFill="1" applyBorder="1" applyAlignment="1">
      <alignment horizontal="center" wrapText="1"/>
    </xf>
    <xf numFmtId="0" fontId="12" fillId="5" borderId="13" xfId="0" applyFont="1" applyFill="1" applyBorder="1" applyAlignment="1">
      <alignment horizontal="center" wrapText="1"/>
    </xf>
    <xf numFmtId="0" fontId="12" fillId="6" borderId="22" xfId="0" applyFont="1" applyFill="1" applyBorder="1" applyAlignment="1">
      <alignment horizontal="center" wrapText="1"/>
    </xf>
    <xf numFmtId="0" fontId="12" fillId="6" borderId="17" xfId="0" applyFont="1" applyFill="1" applyBorder="1" applyAlignment="1">
      <alignment horizontal="left" wrapText="1"/>
    </xf>
    <xf numFmtId="0" fontId="14" fillId="6" borderId="17" xfId="0" applyFont="1" applyFill="1" applyBorder="1" applyAlignment="1">
      <alignment horizontal="center" wrapText="1"/>
    </xf>
    <xf numFmtId="0" fontId="12" fillId="6" borderId="17" xfId="0" applyFont="1" applyFill="1" applyBorder="1" applyAlignment="1">
      <alignment horizontal="right" wrapText="1" indent="1"/>
    </xf>
    <xf numFmtId="0" fontId="12" fillId="6" borderId="17" xfId="2" applyFont="1" applyFill="1" applyBorder="1" applyAlignment="1">
      <alignment horizontal="right" wrapText="1" indent="1"/>
    </xf>
    <xf numFmtId="1" fontId="12" fillId="6" borderId="17" xfId="2" applyNumberFormat="1" applyFont="1" applyFill="1" applyBorder="1" applyAlignment="1">
      <alignment horizontal="right" wrapText="1" indent="1"/>
    </xf>
    <xf numFmtId="1" fontId="12" fillId="6" borderId="17" xfId="0" applyNumberFormat="1" applyFont="1" applyFill="1" applyBorder="1" applyAlignment="1">
      <alignment horizontal="right" wrapText="1"/>
    </xf>
    <xf numFmtId="0" fontId="11" fillId="2" borderId="29" xfId="0" applyFont="1" applyFill="1" applyBorder="1" applyAlignment="1">
      <alignment horizontal="center" wrapText="1"/>
    </xf>
    <xf numFmtId="2" fontId="12" fillId="6" borderId="14" xfId="0" applyNumberFormat="1" applyFont="1" applyFill="1" applyBorder="1" applyAlignment="1">
      <alignment horizontal="right" wrapText="1"/>
    </xf>
    <xf numFmtId="1" fontId="12" fillId="6" borderId="14" xfId="0" applyNumberFormat="1" applyFont="1" applyFill="1" applyBorder="1" applyAlignment="1">
      <alignment horizontal="right" wrapText="1"/>
    </xf>
    <xf numFmtId="0" fontId="12" fillId="5" borderId="22" xfId="0" applyFont="1" applyFill="1" applyBorder="1" applyAlignment="1">
      <alignment horizontal="center" wrapText="1"/>
    </xf>
    <xf numFmtId="0" fontId="0" fillId="0" borderId="17" xfId="0" applyBorder="1"/>
    <xf numFmtId="1" fontId="0" fillId="0" borderId="17" xfId="0" applyNumberFormat="1" applyBorder="1"/>
    <xf numFmtId="2" fontId="12" fillId="6" borderId="17" xfId="0" applyNumberFormat="1" applyFont="1" applyFill="1" applyBorder="1" applyAlignment="1">
      <alignment horizontal="right" wrapText="1"/>
    </xf>
    <xf numFmtId="2" fontId="12" fillId="6" borderId="18" xfId="0" applyNumberFormat="1" applyFont="1" applyFill="1" applyBorder="1" applyAlignment="1">
      <alignment horizontal="right" wrapText="1"/>
    </xf>
    <xf numFmtId="0" fontId="12" fillId="5" borderId="14" xfId="0" applyFont="1" applyFill="1" applyBorder="1" applyAlignment="1">
      <alignment horizontal="right" wrapText="1" indent="1"/>
    </xf>
    <xf numFmtId="164" fontId="12" fillId="6" borderId="17" xfId="0" applyNumberFormat="1" applyFont="1" applyFill="1" applyBorder="1" applyAlignment="1">
      <alignment horizontal="right" wrapText="1"/>
    </xf>
    <xf numFmtId="0" fontId="12" fillId="6" borderId="17" xfId="0" applyFont="1" applyFill="1" applyBorder="1" applyAlignment="1">
      <alignment horizontal="right" wrapText="1"/>
    </xf>
    <xf numFmtId="164" fontId="12" fillId="6" borderId="41" xfId="0" applyNumberFormat="1" applyFont="1" applyFill="1" applyBorder="1" applyAlignment="1">
      <alignment horizontal="right" wrapText="1" indent="1"/>
    </xf>
    <xf numFmtId="2" fontId="12" fillId="6" borderId="42" xfId="0" applyNumberFormat="1" applyFont="1" applyFill="1" applyBorder="1" applyAlignment="1">
      <alignment horizontal="right" wrapText="1" indent="1"/>
    </xf>
    <xf numFmtId="164" fontId="12" fillId="5" borderId="41" xfId="0" applyNumberFormat="1" applyFont="1" applyFill="1" applyBorder="1" applyAlignment="1">
      <alignment horizontal="right" wrapText="1" indent="1"/>
    </xf>
    <xf numFmtId="0" fontId="12" fillId="5" borderId="43" xfId="0" applyFont="1" applyFill="1" applyBorder="1" applyAlignment="1">
      <alignment horizontal="right" wrapText="1" indent="1"/>
    </xf>
    <xf numFmtId="0" fontId="12" fillId="5" borderId="44" xfId="0" applyFont="1" applyFill="1" applyBorder="1" applyAlignment="1">
      <alignment horizontal="right" wrapText="1" indent="1"/>
    </xf>
    <xf numFmtId="164" fontId="13" fillId="5" borderId="44" xfId="0" applyNumberFormat="1" applyFont="1" applyFill="1" applyBorder="1" applyAlignment="1">
      <alignment horizontal="right" wrapText="1" indent="1"/>
    </xf>
    <xf numFmtId="2" fontId="13" fillId="5" borderId="44" xfId="0" applyNumberFormat="1" applyFont="1" applyFill="1" applyBorder="1" applyAlignment="1">
      <alignment horizontal="right" wrapText="1" indent="1"/>
    </xf>
    <xf numFmtId="2" fontId="13" fillId="5" borderId="45" xfId="0" applyNumberFormat="1" applyFont="1" applyFill="1" applyBorder="1" applyAlignment="1">
      <alignment horizontal="right" wrapText="1" indent="1"/>
    </xf>
    <xf numFmtId="0" fontId="4" fillId="3" borderId="20" xfId="0" applyFont="1" applyFill="1" applyBorder="1" applyAlignment="1" applyProtection="1">
      <alignment horizontal="centerContinuous"/>
      <protection hidden="1"/>
    </xf>
    <xf numFmtId="0" fontId="5" fillId="3" borderId="20" xfId="0" applyFont="1" applyFill="1" applyBorder="1" applyAlignment="1" applyProtection="1">
      <alignment horizontal="centerContinuous"/>
      <protection hidden="1"/>
    </xf>
    <xf numFmtId="0" fontId="5" fillId="3" borderId="21" xfId="0" applyFont="1" applyFill="1" applyBorder="1" applyAlignment="1" applyProtection="1">
      <alignment horizontal="centerContinuous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2" fontId="4" fillId="0" borderId="14" xfId="0" applyNumberFormat="1" applyFont="1" applyBorder="1" applyAlignment="1">
      <alignment vertical="center"/>
    </xf>
    <xf numFmtId="164" fontId="8" fillId="0" borderId="13" xfId="0" applyNumberFormat="1" applyFont="1" applyBorder="1" applyAlignment="1" applyProtection="1">
      <alignment horizontal="center" vertical="center"/>
      <protection hidden="1"/>
    </xf>
    <xf numFmtId="1" fontId="5" fillId="4" borderId="22" xfId="0" applyNumberFormat="1" applyFont="1" applyFill="1" applyBorder="1" applyAlignment="1" applyProtection="1">
      <alignment vertical="center" shrinkToFit="1"/>
      <protection hidden="1"/>
    </xf>
    <xf numFmtId="1" fontId="5" fillId="4" borderId="17" xfId="0" applyNumberFormat="1" applyFont="1" applyFill="1" applyBorder="1" applyAlignment="1" applyProtection="1">
      <alignment vertical="center" shrinkToFit="1"/>
      <protection hidden="1"/>
    </xf>
    <xf numFmtId="2" fontId="5" fillId="4" borderId="17" xfId="0" applyNumberFormat="1" applyFont="1" applyFill="1" applyBorder="1" applyAlignment="1" applyProtection="1">
      <alignment horizontal="center" vertical="center" shrinkToFit="1"/>
      <protection hidden="1"/>
    </xf>
    <xf numFmtId="1" fontId="4" fillId="3" borderId="17" xfId="0" applyNumberFormat="1" applyFont="1" applyFill="1" applyBorder="1" applyAlignment="1" applyProtection="1">
      <alignment horizontal="right" vertical="center" shrinkToFit="1"/>
      <protection hidden="1"/>
    </xf>
    <xf numFmtId="2" fontId="10" fillId="4" borderId="17" xfId="0" applyNumberFormat="1" applyFont="1" applyFill="1" applyBorder="1" applyAlignment="1" applyProtection="1">
      <alignment vertical="center" shrinkToFit="1"/>
      <protection hidden="1"/>
    </xf>
    <xf numFmtId="2" fontId="4" fillId="0" borderId="18" xfId="0" applyNumberFormat="1" applyFont="1" applyBorder="1" applyAlignment="1">
      <alignment vertical="center"/>
    </xf>
    <xf numFmtId="0" fontId="12" fillId="6" borderId="8" xfId="0" applyFont="1" applyFill="1" applyBorder="1" applyAlignment="1">
      <alignment horizontal="right" vertical="center" wrapText="1" indent="1"/>
    </xf>
    <xf numFmtId="0" fontId="12" fillId="5" borderId="8" xfId="0" applyFont="1" applyFill="1" applyBorder="1" applyAlignment="1">
      <alignment horizontal="right" vertical="center" wrapText="1" indent="1"/>
    </xf>
    <xf numFmtId="0" fontId="12" fillId="0" borderId="0" xfId="0" applyFont="1"/>
    <xf numFmtId="0" fontId="12" fillId="6" borderId="46" xfId="0" applyFont="1" applyFill="1" applyBorder="1" applyAlignment="1">
      <alignment horizontal="left" wrapText="1" indent="1"/>
    </xf>
    <xf numFmtId="1" fontId="0" fillId="0" borderId="29" xfId="0" applyNumberFormat="1" applyBorder="1"/>
    <xf numFmtId="2" fontId="0" fillId="0" borderId="29" xfId="0" applyNumberFormat="1" applyBorder="1"/>
    <xf numFmtId="2" fontId="0" fillId="0" borderId="47" xfId="0" applyNumberFormat="1" applyBorder="1"/>
    <xf numFmtId="0" fontId="12" fillId="5" borderId="2" xfId="0" applyFont="1" applyFill="1" applyBorder="1" applyAlignment="1">
      <alignment horizontal="right" wrapText="1"/>
    </xf>
    <xf numFmtId="1" fontId="12" fillId="5" borderId="2" xfId="0" applyNumberFormat="1" applyFont="1" applyFill="1" applyBorder="1" applyAlignment="1">
      <alignment horizontal="right" wrapText="1"/>
    </xf>
    <xf numFmtId="2" fontId="12" fillId="7" borderId="2" xfId="2" applyNumberFormat="1" applyFont="1" applyFill="1" applyBorder="1" applyAlignment="1">
      <alignment horizontal="right" wrapText="1"/>
    </xf>
    <xf numFmtId="2" fontId="12" fillId="5" borderId="2" xfId="2" applyNumberFormat="1" applyFont="1" applyFill="1" applyBorder="1" applyAlignment="1">
      <alignment horizontal="right" wrapText="1"/>
    </xf>
    <xf numFmtId="2" fontId="12" fillId="6" borderId="2" xfId="2" applyNumberFormat="1" applyFont="1" applyFill="1" applyBorder="1" applyAlignment="1">
      <alignment horizontal="right" wrapText="1"/>
    </xf>
    <xf numFmtId="2" fontId="12" fillId="5" borderId="2" xfId="0" applyNumberFormat="1" applyFont="1" applyFill="1" applyBorder="1" applyAlignment="1">
      <alignment horizontal="right" wrapText="1"/>
    </xf>
    <xf numFmtId="0" fontId="2" fillId="0" borderId="17" xfId="0" applyFont="1" applyBorder="1" applyAlignment="1" applyProtection="1">
      <alignment horizontal="right"/>
      <protection hidden="1"/>
    </xf>
    <xf numFmtId="2" fontId="12" fillId="6" borderId="17" xfId="2" applyNumberFormat="1" applyFont="1" applyFill="1" applyBorder="1" applyAlignment="1">
      <alignment horizontal="right" wrapText="1"/>
    </xf>
    <xf numFmtId="1" fontId="12" fillId="5" borderId="14" xfId="0" applyNumberFormat="1" applyFont="1" applyFill="1" applyBorder="1" applyAlignment="1">
      <alignment horizontal="right" wrapText="1"/>
    </xf>
    <xf numFmtId="0" fontId="12" fillId="6" borderId="2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right" vertical="center" wrapText="1" indent="1"/>
    </xf>
    <xf numFmtId="0" fontId="12" fillId="5" borderId="2" xfId="0" applyFont="1" applyFill="1" applyBorder="1" applyAlignment="1">
      <alignment horizontal="right" vertical="center" wrapText="1" indent="1"/>
    </xf>
    <xf numFmtId="1" fontId="12" fillId="5" borderId="17" xfId="0" applyNumberFormat="1" applyFont="1" applyFill="1" applyBorder="1" applyAlignment="1">
      <alignment horizontal="right" wrapText="1"/>
    </xf>
    <xf numFmtId="1" fontId="12" fillId="5" borderId="18" xfId="0" applyNumberFormat="1" applyFont="1" applyFill="1" applyBorder="1" applyAlignment="1">
      <alignment horizontal="right" wrapText="1"/>
    </xf>
    <xf numFmtId="2" fontId="21" fillId="6" borderId="2" xfId="0" applyNumberFormat="1" applyFont="1" applyFill="1" applyBorder="1" applyAlignment="1">
      <alignment horizontal="right" wrapText="1"/>
    </xf>
    <xf numFmtId="2" fontId="22" fillId="6" borderId="2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0" fontId="4" fillId="3" borderId="20" xfId="0" applyFont="1" applyFill="1" applyBorder="1" applyAlignment="1" applyProtection="1">
      <alignment horizontal="center" vertical="center" shrinkToFit="1"/>
      <protection hidden="1"/>
    </xf>
    <xf numFmtId="0" fontId="4" fillId="3" borderId="2" xfId="0" applyFont="1" applyFill="1" applyBorder="1" applyAlignment="1" applyProtection="1">
      <alignment horizontal="center" vertical="center" shrinkToFit="1"/>
      <protection hidden="1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11" fillId="2" borderId="33" xfId="0" applyFont="1" applyFill="1" applyBorder="1" applyAlignment="1">
      <alignment horizontal="right" wrapText="1" indent="1"/>
    </xf>
    <xf numFmtId="0" fontId="11" fillId="2" borderId="39" xfId="0" applyFont="1" applyFill="1" applyBorder="1" applyAlignment="1">
      <alignment horizontal="right" wrapText="1" indent="1"/>
    </xf>
    <xf numFmtId="0" fontId="11" fillId="2" borderId="34" xfId="0" applyFont="1" applyFill="1" applyBorder="1" applyAlignment="1">
      <alignment horizontal="right" wrapText="1" indent="1"/>
    </xf>
    <xf numFmtId="0" fontId="11" fillId="2" borderId="7" xfId="0" applyFont="1" applyFill="1" applyBorder="1" applyAlignment="1">
      <alignment horizontal="right" wrapText="1" indent="1"/>
    </xf>
    <xf numFmtId="0" fontId="11" fillId="2" borderId="35" xfId="0" applyFont="1" applyFill="1" applyBorder="1" applyAlignment="1">
      <alignment horizontal="center" wrapText="1"/>
    </xf>
    <xf numFmtId="0" fontId="11" fillId="2" borderId="36" xfId="0" applyFont="1" applyFill="1" applyBorder="1" applyAlignment="1">
      <alignment horizontal="center" wrapText="1"/>
    </xf>
    <xf numFmtId="0" fontId="11" fillId="2" borderId="37" xfId="0" applyFont="1" applyFill="1" applyBorder="1" applyAlignment="1">
      <alignment horizontal="center" wrapText="1"/>
    </xf>
    <xf numFmtId="0" fontId="11" fillId="2" borderId="38" xfId="0" applyFont="1" applyFill="1" applyBorder="1" applyAlignment="1">
      <alignment horizontal="right" wrapText="1" indent="1"/>
    </xf>
    <xf numFmtId="0" fontId="11" fillId="2" borderId="40" xfId="0" applyFont="1" applyFill="1" applyBorder="1" applyAlignment="1">
      <alignment horizontal="right" wrapText="1" indent="1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right" wrapText="1" indent="1"/>
    </xf>
    <xf numFmtId="0" fontId="11" fillId="2" borderId="13" xfId="0" applyFont="1" applyFill="1" applyBorder="1" applyAlignment="1">
      <alignment horizontal="right" wrapText="1" indent="1"/>
    </xf>
    <xf numFmtId="0" fontId="11" fillId="2" borderId="20" xfId="0" applyFont="1" applyFill="1" applyBorder="1" applyAlignment="1">
      <alignment horizontal="right" wrapText="1" indent="1"/>
    </xf>
    <xf numFmtId="0" fontId="11" fillId="2" borderId="2" xfId="0" applyFont="1" applyFill="1" applyBorder="1" applyAlignment="1">
      <alignment horizontal="right" wrapText="1" indent="1"/>
    </xf>
    <xf numFmtId="0" fontId="11" fillId="2" borderId="20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right" wrapText="1" indent="1"/>
    </xf>
    <xf numFmtId="0" fontId="3" fillId="2" borderId="2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13" fillId="5" borderId="15" xfId="0" applyFont="1" applyFill="1" applyBorder="1" applyAlignment="1">
      <alignment horizontal="center" wrapText="1"/>
    </xf>
    <xf numFmtId="0" fontId="13" fillId="5" borderId="16" xfId="0" applyFont="1" applyFill="1" applyBorder="1" applyAlignment="1">
      <alignment horizontal="center" wrapText="1"/>
    </xf>
    <xf numFmtId="0" fontId="19" fillId="2" borderId="10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12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</cellXfs>
  <cellStyles count="8">
    <cellStyle name="Comma" xfId="1" builtinId="3"/>
    <cellStyle name="Normal" xfId="0" builtinId="0"/>
    <cellStyle name="Normal 2" xfId="2"/>
    <cellStyle name="Normal 3" xfId="3"/>
    <cellStyle name="Normal 3 2" xfId="4"/>
    <cellStyle name="Normal 4" xfId="5"/>
    <cellStyle name="Normal 5" xfId="6"/>
    <cellStyle name="Normal 5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pj_data/Rev_8081/NPJ_Rev_2080_81_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0"/>
      <sheetName val="Rev_2078_79_1"/>
      <sheetName val="Rev_2078_79_2"/>
      <sheetName val="Rev_2079_80"/>
      <sheetName val="Rev_2079_80_1"/>
      <sheetName val="Beruju_sum"/>
      <sheetName val="NPJ_TARGET"/>
      <sheetName val="Acc_input"/>
      <sheetName val="DailyReport1_DG"/>
      <sheetName val="DailyReport1_Mail"/>
      <sheetName val="DailyTarget"/>
      <sheetName val="DailyReport1_DG_back"/>
      <sheetName val="DailyProgLetter"/>
      <sheetName val="ProgLetter_copy"/>
      <sheetName val="Input"/>
      <sheetName val="target"/>
      <sheetName val="RevProg_Month"/>
      <sheetName val="RevProg_Head+Month"/>
      <sheetName val="RevHeadSum"/>
      <sheetName val="Tulana_Month"/>
      <sheetName val="MS"/>
      <sheetName val="CuMS"/>
      <sheetName val="Tulana_Head_Patrakar"/>
      <sheetName val="RevHead"/>
      <sheetName val="DailySum"/>
      <sheetName val="DataCopySheet"/>
      <sheetName val="npj01"/>
      <sheetName val="npj02"/>
      <sheetName val="npj3"/>
      <sheetName val="target2"/>
      <sheetName val="RevProgress1"/>
      <sheetName val="DailyReport"/>
      <sheetName val="DailyReport1"/>
      <sheetName val="DG2"/>
      <sheetName val="Chief"/>
      <sheetName val="BankLTR"/>
      <sheetName val="dsum2"/>
      <sheetName val="dsum3"/>
      <sheetName val="dsum4"/>
      <sheetName val="dcsum3"/>
      <sheetName val="dsum5_asyOnly"/>
      <sheetName val="dcsum4"/>
      <sheetName val="MS_target"/>
      <sheetName val="BankLTR_F1"/>
      <sheetName val="multi_day_Sum"/>
      <sheetName val="multi_day_Mul01"/>
      <sheetName val="multi_day_Yatru02"/>
      <sheetName val="BankLTR_Mulidays"/>
      <sheetName val="BankLTR_Gross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F2" t="str">
            <v>2080.04.01</v>
          </cell>
        </row>
        <row r="3">
          <cell r="F3" t="str">
            <v>2080.04.02</v>
          </cell>
        </row>
        <row r="4">
          <cell r="F4" t="str">
            <v>2080.04.03</v>
          </cell>
        </row>
        <row r="5">
          <cell r="F5" t="str">
            <v>2080.04.04</v>
          </cell>
        </row>
        <row r="6">
          <cell r="F6" t="str">
            <v>2080.04.05</v>
          </cell>
        </row>
        <row r="7">
          <cell r="F7" t="str">
            <v>2080.04.06</v>
          </cell>
        </row>
        <row r="8">
          <cell r="F8" t="str">
            <v>2080.04.07</v>
          </cell>
        </row>
        <row r="9">
          <cell r="F9" t="str">
            <v>2080.04.08</v>
          </cell>
        </row>
        <row r="10">
          <cell r="F10" t="str">
            <v>2080.04.09</v>
          </cell>
        </row>
        <row r="11">
          <cell r="F11" t="str">
            <v>2080.04.10</v>
          </cell>
        </row>
        <row r="12">
          <cell r="F12" t="str">
            <v>2080.04.11</v>
          </cell>
        </row>
        <row r="13">
          <cell r="F13" t="str">
            <v>2080.04.12</v>
          </cell>
        </row>
        <row r="14">
          <cell r="F14" t="str">
            <v>2080.04.13</v>
          </cell>
        </row>
        <row r="15">
          <cell r="F15" t="str">
            <v>2080.04.14</v>
          </cell>
        </row>
        <row r="16">
          <cell r="F16" t="str">
            <v>2080.04.15</v>
          </cell>
        </row>
        <row r="17">
          <cell r="F17" t="str">
            <v>2080.04.16</v>
          </cell>
        </row>
        <row r="18">
          <cell r="F18" t="str">
            <v>2080.04.17</v>
          </cell>
        </row>
        <row r="19">
          <cell r="F19" t="str">
            <v>2080.04.18</v>
          </cell>
        </row>
        <row r="20">
          <cell r="F20" t="str">
            <v>2080.04.19</v>
          </cell>
        </row>
        <row r="21">
          <cell r="F21" t="str">
            <v>2080.04.20</v>
          </cell>
        </row>
        <row r="22">
          <cell r="F22" t="str">
            <v>2080.04.21</v>
          </cell>
        </row>
        <row r="23">
          <cell r="F23" t="str">
            <v>2080.04.22</v>
          </cell>
        </row>
        <row r="24">
          <cell r="F24" t="str">
            <v>2080.04.23</v>
          </cell>
        </row>
        <row r="25">
          <cell r="F25" t="str">
            <v>2080.04.24</v>
          </cell>
        </row>
        <row r="26">
          <cell r="F26" t="str">
            <v>2080.04.25</v>
          </cell>
        </row>
        <row r="27">
          <cell r="F27" t="str">
            <v>2080.04.26</v>
          </cell>
        </row>
        <row r="28">
          <cell r="F28" t="str">
            <v>2080.04.27</v>
          </cell>
        </row>
        <row r="29">
          <cell r="F29" t="str">
            <v>2080.04.28</v>
          </cell>
        </row>
        <row r="30">
          <cell r="F30" t="str">
            <v>2080.04.29</v>
          </cell>
        </row>
        <row r="31">
          <cell r="F31" t="str">
            <v>2080.04.30</v>
          </cell>
        </row>
        <row r="32">
          <cell r="F32" t="str">
            <v>2080.04.31</v>
          </cell>
        </row>
        <row r="33">
          <cell r="F33" t="str">
            <v>2080.04.32</v>
          </cell>
        </row>
        <row r="34">
          <cell r="F34" t="str">
            <v>2080.05.01</v>
          </cell>
        </row>
        <row r="35">
          <cell r="F35" t="str">
            <v>2080.05.02</v>
          </cell>
        </row>
        <row r="36">
          <cell r="F36" t="str">
            <v>2080.05.03</v>
          </cell>
        </row>
        <row r="37">
          <cell r="F37" t="str">
            <v>2080.05.04</v>
          </cell>
        </row>
        <row r="38">
          <cell r="F38" t="str">
            <v>2080.05.05</v>
          </cell>
        </row>
        <row r="39">
          <cell r="F39" t="str">
            <v>2080.05.06</v>
          </cell>
        </row>
        <row r="40">
          <cell r="F40" t="str">
            <v>2080.05.07</v>
          </cell>
        </row>
        <row r="41">
          <cell r="F41" t="str">
            <v>2080.05.08</v>
          </cell>
        </row>
        <row r="42">
          <cell r="F42" t="str">
            <v>2080.05.09</v>
          </cell>
        </row>
        <row r="43">
          <cell r="F43" t="str">
            <v>2080.05.10</v>
          </cell>
        </row>
        <row r="44">
          <cell r="F44" t="str">
            <v>2080.05.11</v>
          </cell>
        </row>
        <row r="45">
          <cell r="F45" t="str">
            <v>2080.05.12</v>
          </cell>
        </row>
        <row r="46">
          <cell r="F46" t="str">
            <v>2080.05.13</v>
          </cell>
        </row>
        <row r="47">
          <cell r="F47" t="str">
            <v>2080.05.14</v>
          </cell>
        </row>
        <row r="48">
          <cell r="F48" t="str">
            <v>2080.05.15</v>
          </cell>
        </row>
        <row r="49">
          <cell r="F49" t="str">
            <v>2080.05.16</v>
          </cell>
        </row>
        <row r="50">
          <cell r="F50" t="str">
            <v>2080.05.17</v>
          </cell>
        </row>
        <row r="51">
          <cell r="F51" t="str">
            <v>2080.05.18</v>
          </cell>
        </row>
        <row r="52">
          <cell r="F52" t="str">
            <v>2080.05.19</v>
          </cell>
        </row>
        <row r="53">
          <cell r="F53" t="str">
            <v>2080.05.20</v>
          </cell>
        </row>
        <row r="54">
          <cell r="F54" t="str">
            <v>2080.05.21</v>
          </cell>
        </row>
        <row r="55">
          <cell r="F55" t="str">
            <v>2080.05.22</v>
          </cell>
        </row>
        <row r="56">
          <cell r="F56" t="str">
            <v>2080.05.23</v>
          </cell>
        </row>
        <row r="57">
          <cell r="F57" t="str">
            <v>2080.05.24</v>
          </cell>
        </row>
        <row r="58">
          <cell r="F58" t="str">
            <v>2080.05.25</v>
          </cell>
        </row>
        <row r="59">
          <cell r="F59" t="str">
            <v>2080.05.26</v>
          </cell>
        </row>
        <row r="60">
          <cell r="F60" t="str">
            <v>2080.05.27</v>
          </cell>
        </row>
        <row r="61">
          <cell r="F61" t="str">
            <v>2080.05.28</v>
          </cell>
        </row>
        <row r="62">
          <cell r="F62" t="str">
            <v>2080.05.29</v>
          </cell>
        </row>
        <row r="63">
          <cell r="F63" t="str">
            <v>2080.05.30</v>
          </cell>
        </row>
        <row r="64">
          <cell r="F64" t="str">
            <v>2080.05.31</v>
          </cell>
        </row>
        <row r="65">
          <cell r="F65" t="str">
            <v>2080.06.01</v>
          </cell>
        </row>
        <row r="66">
          <cell r="F66" t="str">
            <v>2080.06.02</v>
          </cell>
        </row>
        <row r="67">
          <cell r="F67" t="str">
            <v>2080.06.03</v>
          </cell>
        </row>
        <row r="68">
          <cell r="F68" t="str">
            <v>2080.06.04</v>
          </cell>
        </row>
        <row r="69">
          <cell r="F69" t="str">
            <v>2080.06.05</v>
          </cell>
        </row>
        <row r="70">
          <cell r="F70" t="str">
            <v>2080.06.06</v>
          </cell>
        </row>
        <row r="71">
          <cell r="F71" t="str">
            <v>2080.06.07</v>
          </cell>
        </row>
        <row r="72">
          <cell r="F72" t="str">
            <v>2080.06.08</v>
          </cell>
        </row>
        <row r="73">
          <cell r="F73" t="str">
            <v>2080.06.09</v>
          </cell>
        </row>
        <row r="74">
          <cell r="F74" t="str">
            <v>2080.06.10</v>
          </cell>
        </row>
        <row r="75">
          <cell r="F75" t="str">
            <v>2080.06.11</v>
          </cell>
        </row>
        <row r="76">
          <cell r="F76" t="str">
            <v>2080.06.12</v>
          </cell>
        </row>
        <row r="77">
          <cell r="F77" t="str">
            <v>2080.06.13</v>
          </cell>
        </row>
        <row r="78">
          <cell r="F78" t="str">
            <v>2080.06.14</v>
          </cell>
        </row>
        <row r="79">
          <cell r="F79" t="str">
            <v>2080.06.15</v>
          </cell>
        </row>
        <row r="80">
          <cell r="F80" t="str">
            <v>2080.06.16</v>
          </cell>
        </row>
        <row r="81">
          <cell r="F81" t="str">
            <v>2080.06.17</v>
          </cell>
        </row>
        <row r="82">
          <cell r="F82" t="str">
            <v>2080.06.18</v>
          </cell>
        </row>
        <row r="83">
          <cell r="F83" t="str">
            <v>2080.06.19</v>
          </cell>
        </row>
        <row r="84">
          <cell r="F84" t="str">
            <v>2080.06.20</v>
          </cell>
        </row>
        <row r="85">
          <cell r="F85" t="str">
            <v>2080.06.21</v>
          </cell>
        </row>
        <row r="86">
          <cell r="F86" t="str">
            <v>2080.06.22</v>
          </cell>
        </row>
        <row r="87">
          <cell r="F87" t="str">
            <v>2080.06.23</v>
          </cell>
        </row>
        <row r="88">
          <cell r="F88" t="str">
            <v>2080.06.24</v>
          </cell>
        </row>
        <row r="89">
          <cell r="F89" t="str">
            <v>2080.06.25</v>
          </cell>
        </row>
        <row r="90">
          <cell r="F90" t="str">
            <v>2080.06.26</v>
          </cell>
        </row>
        <row r="91">
          <cell r="F91" t="str">
            <v>2080.06.27</v>
          </cell>
        </row>
        <row r="92">
          <cell r="F92" t="str">
            <v>2080.06.28</v>
          </cell>
        </row>
        <row r="93">
          <cell r="F93" t="str">
            <v>2080.06.29</v>
          </cell>
        </row>
        <row r="94">
          <cell r="F94" t="str">
            <v>2080.06.30</v>
          </cell>
        </row>
        <row r="95">
          <cell r="F95" t="str">
            <v>2080.07.01</v>
          </cell>
        </row>
        <row r="96">
          <cell r="F96" t="str">
            <v>2080.07.02</v>
          </cell>
        </row>
        <row r="97">
          <cell r="F97" t="str">
            <v>2080.07.03</v>
          </cell>
        </row>
        <row r="98">
          <cell r="F98" t="str">
            <v>2080.07.04</v>
          </cell>
        </row>
        <row r="99">
          <cell r="F99" t="str">
            <v>2080.07.05</v>
          </cell>
        </row>
        <row r="100">
          <cell r="F100" t="str">
            <v>2080.07.06</v>
          </cell>
        </row>
        <row r="101">
          <cell r="F101" t="str">
            <v>2080.07.07</v>
          </cell>
        </row>
        <row r="102">
          <cell r="F102" t="str">
            <v>2080.07.08</v>
          </cell>
        </row>
        <row r="103">
          <cell r="F103" t="str">
            <v>2080.07.09</v>
          </cell>
        </row>
        <row r="104">
          <cell r="F104" t="str">
            <v>2080.07.10</v>
          </cell>
        </row>
        <row r="105">
          <cell r="F105" t="str">
            <v>2080.07.11</v>
          </cell>
        </row>
        <row r="106">
          <cell r="F106" t="str">
            <v>2080.07.12</v>
          </cell>
        </row>
        <row r="107">
          <cell r="F107" t="str">
            <v>2080.07.13</v>
          </cell>
        </row>
        <row r="108">
          <cell r="F108" t="str">
            <v>2080.07.14</v>
          </cell>
        </row>
        <row r="109">
          <cell r="F109" t="str">
            <v>2080.07.15</v>
          </cell>
        </row>
        <row r="110">
          <cell r="F110" t="str">
            <v>2080.07.16</v>
          </cell>
        </row>
        <row r="111">
          <cell r="F111" t="str">
            <v>2080.07.17</v>
          </cell>
        </row>
        <row r="112">
          <cell r="F112" t="str">
            <v>2080.07.18</v>
          </cell>
        </row>
        <row r="113">
          <cell r="F113" t="str">
            <v>2080.07.19</v>
          </cell>
        </row>
        <row r="114">
          <cell r="F114" t="str">
            <v>2080.07.20</v>
          </cell>
        </row>
        <row r="115">
          <cell r="F115" t="str">
            <v>2080.07.21</v>
          </cell>
        </row>
        <row r="116">
          <cell r="F116" t="str">
            <v>2080.07.22</v>
          </cell>
        </row>
        <row r="117">
          <cell r="F117" t="str">
            <v>2080.07.23</v>
          </cell>
        </row>
        <row r="118">
          <cell r="F118" t="str">
            <v>2080.07.24</v>
          </cell>
        </row>
        <row r="119">
          <cell r="F119" t="str">
            <v>2080.07.25</v>
          </cell>
        </row>
        <row r="120">
          <cell r="F120" t="str">
            <v>2080.07.26</v>
          </cell>
        </row>
        <row r="121">
          <cell r="F121" t="str">
            <v>2080.07.27</v>
          </cell>
        </row>
        <row r="122">
          <cell r="F122" t="str">
            <v>2080.07.28</v>
          </cell>
        </row>
        <row r="123">
          <cell r="F123" t="str">
            <v>2080.07.29</v>
          </cell>
        </row>
        <row r="124">
          <cell r="F124" t="str">
            <v>2080.07.30</v>
          </cell>
        </row>
        <row r="125">
          <cell r="F125" t="str">
            <v>2080.08.01</v>
          </cell>
        </row>
        <row r="126">
          <cell r="F126" t="str">
            <v>2080.08.02</v>
          </cell>
        </row>
        <row r="127">
          <cell r="F127" t="str">
            <v>2080.08.03</v>
          </cell>
        </row>
        <row r="128">
          <cell r="F128" t="str">
            <v>2080.08.04</v>
          </cell>
        </row>
        <row r="129">
          <cell r="F129" t="str">
            <v>2080.08.05</v>
          </cell>
        </row>
        <row r="130">
          <cell r="F130" t="str">
            <v>2080.08.06</v>
          </cell>
        </row>
        <row r="131">
          <cell r="F131" t="str">
            <v>2080.08.07</v>
          </cell>
        </row>
        <row r="132">
          <cell r="F132" t="str">
            <v>2080.08.08</v>
          </cell>
        </row>
        <row r="133">
          <cell r="F133" t="str">
            <v>2080.08.09</v>
          </cell>
        </row>
        <row r="134">
          <cell r="F134" t="str">
            <v>2080.08.10</v>
          </cell>
        </row>
        <row r="135">
          <cell r="F135" t="str">
            <v>2080.08.11</v>
          </cell>
        </row>
        <row r="136">
          <cell r="F136" t="str">
            <v>2080.08.12</v>
          </cell>
        </row>
        <row r="137">
          <cell r="F137" t="str">
            <v>2080.08.13</v>
          </cell>
        </row>
        <row r="138">
          <cell r="F138" t="str">
            <v>2080.08.14</v>
          </cell>
        </row>
        <row r="139">
          <cell r="F139" t="str">
            <v>2080.08.15</v>
          </cell>
        </row>
        <row r="140">
          <cell r="F140" t="str">
            <v>2080.08.16</v>
          </cell>
        </row>
        <row r="141">
          <cell r="F141" t="str">
            <v>2080.08.17</v>
          </cell>
        </row>
        <row r="142">
          <cell r="F142" t="str">
            <v>2080.08.18</v>
          </cell>
        </row>
        <row r="143">
          <cell r="F143" t="str">
            <v>2080.08.19</v>
          </cell>
        </row>
        <row r="144">
          <cell r="F144" t="str">
            <v>2080.08.20</v>
          </cell>
        </row>
        <row r="145">
          <cell r="F145" t="str">
            <v>2080.08.21</v>
          </cell>
        </row>
        <row r="146">
          <cell r="F146" t="str">
            <v>2080.08.22</v>
          </cell>
        </row>
        <row r="147">
          <cell r="F147" t="str">
            <v>2080.08.23</v>
          </cell>
        </row>
        <row r="148">
          <cell r="F148" t="str">
            <v>2080.08.24</v>
          </cell>
        </row>
        <row r="149">
          <cell r="F149" t="str">
            <v>2080.08.25</v>
          </cell>
        </row>
        <row r="150">
          <cell r="F150" t="str">
            <v>2080.08.26</v>
          </cell>
        </row>
        <row r="151">
          <cell r="F151" t="str">
            <v>2080.08.27</v>
          </cell>
        </row>
        <row r="152">
          <cell r="F152" t="str">
            <v>2080.08.28</v>
          </cell>
        </row>
        <row r="153">
          <cell r="F153" t="str">
            <v>2080.08.29</v>
          </cell>
        </row>
        <row r="154">
          <cell r="F154" t="str">
            <v>2080.08.30</v>
          </cell>
        </row>
        <row r="155">
          <cell r="F155" t="str">
            <v>2080.09.01</v>
          </cell>
        </row>
        <row r="156">
          <cell r="F156" t="str">
            <v>2080.09.02</v>
          </cell>
        </row>
        <row r="157">
          <cell r="F157" t="str">
            <v>2080.09.03</v>
          </cell>
        </row>
        <row r="158">
          <cell r="F158" t="str">
            <v>2080.09.04</v>
          </cell>
        </row>
        <row r="159">
          <cell r="F159" t="str">
            <v>2080.09.05</v>
          </cell>
        </row>
        <row r="160">
          <cell r="F160" t="str">
            <v>2080.09.06</v>
          </cell>
        </row>
        <row r="161">
          <cell r="F161" t="str">
            <v>2080.09.07</v>
          </cell>
        </row>
        <row r="162">
          <cell r="F162" t="str">
            <v>2080.09.08</v>
          </cell>
        </row>
        <row r="163">
          <cell r="F163" t="str">
            <v>2080.09.09</v>
          </cell>
        </row>
        <row r="164">
          <cell r="F164" t="str">
            <v>2080.09.10</v>
          </cell>
        </row>
        <row r="165">
          <cell r="F165" t="str">
            <v>2080.09.11</v>
          </cell>
        </row>
        <row r="166">
          <cell r="F166" t="str">
            <v>2080.09.12</v>
          </cell>
        </row>
        <row r="167">
          <cell r="F167" t="str">
            <v>2080.09.13</v>
          </cell>
        </row>
        <row r="168">
          <cell r="F168" t="str">
            <v>2080.09.14</v>
          </cell>
        </row>
        <row r="169">
          <cell r="F169" t="str">
            <v>2080.09.15</v>
          </cell>
        </row>
        <row r="170">
          <cell r="F170" t="str">
            <v>2080.09.16</v>
          </cell>
        </row>
        <row r="171">
          <cell r="F171" t="str">
            <v>2080.09.17</v>
          </cell>
        </row>
        <row r="172">
          <cell r="F172" t="str">
            <v>2080.09.18</v>
          </cell>
        </row>
        <row r="173">
          <cell r="F173" t="str">
            <v>2080.09.19</v>
          </cell>
        </row>
        <row r="174">
          <cell r="F174" t="str">
            <v>2080.09.20</v>
          </cell>
        </row>
        <row r="175">
          <cell r="F175" t="str">
            <v>2080.09.21</v>
          </cell>
        </row>
        <row r="176">
          <cell r="F176" t="str">
            <v>2080.09.22</v>
          </cell>
        </row>
        <row r="177">
          <cell r="F177" t="str">
            <v>2080.09.23</v>
          </cell>
        </row>
        <row r="178">
          <cell r="F178" t="str">
            <v>2080.09.24</v>
          </cell>
        </row>
        <row r="179">
          <cell r="F179" t="str">
            <v>2080.09.25</v>
          </cell>
        </row>
        <row r="180">
          <cell r="F180" t="str">
            <v>2080.09.26</v>
          </cell>
        </row>
        <row r="181">
          <cell r="F181" t="str">
            <v>2080.09.27</v>
          </cell>
        </row>
        <row r="182">
          <cell r="F182" t="str">
            <v>2080.09.28</v>
          </cell>
        </row>
        <row r="183">
          <cell r="F183" t="str">
            <v>2080.09.29</v>
          </cell>
        </row>
        <row r="184">
          <cell r="F184" t="str">
            <v>2080.10.01</v>
          </cell>
        </row>
        <row r="185">
          <cell r="F185" t="str">
            <v>2080.10.02</v>
          </cell>
        </row>
        <row r="186">
          <cell r="F186" t="str">
            <v>2080.10.03</v>
          </cell>
        </row>
        <row r="187">
          <cell r="F187" t="str">
            <v>2080.10.04</v>
          </cell>
        </row>
        <row r="188">
          <cell r="F188" t="str">
            <v>2080.10.05</v>
          </cell>
        </row>
        <row r="189">
          <cell r="F189" t="str">
            <v>2080.10.06</v>
          </cell>
        </row>
        <row r="190">
          <cell r="F190" t="str">
            <v>2080.10.07</v>
          </cell>
        </row>
        <row r="191">
          <cell r="F191" t="str">
            <v>2080.10.08</v>
          </cell>
        </row>
        <row r="192">
          <cell r="F192" t="str">
            <v>2080.10.09</v>
          </cell>
        </row>
        <row r="193">
          <cell r="F193" t="str">
            <v>2080.10.10</v>
          </cell>
        </row>
        <row r="194">
          <cell r="F194" t="str">
            <v>2080.10.11</v>
          </cell>
        </row>
        <row r="195">
          <cell r="F195" t="str">
            <v>2080.10.12</v>
          </cell>
        </row>
        <row r="196">
          <cell r="F196" t="str">
            <v>2080.10.13</v>
          </cell>
        </row>
        <row r="197">
          <cell r="F197" t="str">
            <v>2080.10.14</v>
          </cell>
        </row>
        <row r="198">
          <cell r="F198" t="str">
            <v>2080.10.15</v>
          </cell>
        </row>
        <row r="199">
          <cell r="F199" t="str">
            <v>2080.10.16</v>
          </cell>
        </row>
        <row r="200">
          <cell r="F200" t="str">
            <v>2080.10.17</v>
          </cell>
        </row>
        <row r="201">
          <cell r="F201" t="str">
            <v>2080.10.18</v>
          </cell>
        </row>
        <row r="202">
          <cell r="F202" t="str">
            <v>2080.10.19</v>
          </cell>
        </row>
        <row r="203">
          <cell r="F203" t="str">
            <v>2080.10.20</v>
          </cell>
        </row>
        <row r="204">
          <cell r="F204" t="str">
            <v>2080.10.21</v>
          </cell>
        </row>
        <row r="205">
          <cell r="F205" t="str">
            <v>2080.10.22</v>
          </cell>
        </row>
        <row r="206">
          <cell r="F206" t="str">
            <v>2080.10.23</v>
          </cell>
        </row>
        <row r="207">
          <cell r="F207" t="str">
            <v>2080.10.24</v>
          </cell>
        </row>
        <row r="208">
          <cell r="F208" t="str">
            <v>2080.10.25</v>
          </cell>
        </row>
        <row r="209">
          <cell r="F209" t="str">
            <v>2080.10.26</v>
          </cell>
        </row>
        <row r="210">
          <cell r="F210" t="str">
            <v>2080.10.27</v>
          </cell>
        </row>
        <row r="211">
          <cell r="F211" t="str">
            <v>2080.10.28</v>
          </cell>
        </row>
        <row r="212">
          <cell r="F212" t="str">
            <v>2080.10.29</v>
          </cell>
        </row>
        <row r="213">
          <cell r="F213" t="str">
            <v>2080.11.01</v>
          </cell>
        </row>
        <row r="214">
          <cell r="F214" t="str">
            <v>2080.11.02</v>
          </cell>
        </row>
        <row r="215">
          <cell r="F215" t="str">
            <v>2080.11.03</v>
          </cell>
        </row>
        <row r="216">
          <cell r="F216" t="str">
            <v>2080.11.04</v>
          </cell>
        </row>
        <row r="217">
          <cell r="F217" t="str">
            <v>2080.11.05</v>
          </cell>
        </row>
        <row r="218">
          <cell r="F218" t="str">
            <v>2080.11.06</v>
          </cell>
        </row>
        <row r="219">
          <cell r="F219" t="str">
            <v>2080.11.07</v>
          </cell>
        </row>
        <row r="220">
          <cell r="F220" t="str">
            <v>2080.11.08</v>
          </cell>
        </row>
        <row r="221">
          <cell r="F221" t="str">
            <v>2080.11.09</v>
          </cell>
        </row>
        <row r="222">
          <cell r="F222" t="str">
            <v>2080.11.10</v>
          </cell>
        </row>
        <row r="223">
          <cell r="F223" t="str">
            <v>2080.11.11</v>
          </cell>
        </row>
        <row r="224">
          <cell r="F224" t="str">
            <v>2080.11.12</v>
          </cell>
        </row>
        <row r="225">
          <cell r="F225" t="str">
            <v>2080.11.13</v>
          </cell>
        </row>
        <row r="226">
          <cell r="F226" t="str">
            <v>2080.11.14</v>
          </cell>
        </row>
        <row r="227">
          <cell r="F227" t="str">
            <v>2080.11.15</v>
          </cell>
        </row>
        <row r="228">
          <cell r="F228" t="str">
            <v>2080.11.16</v>
          </cell>
        </row>
        <row r="229">
          <cell r="F229" t="str">
            <v>2080.11.17</v>
          </cell>
        </row>
        <row r="230">
          <cell r="F230" t="str">
            <v>2080.11.18</v>
          </cell>
        </row>
        <row r="231">
          <cell r="F231" t="str">
            <v>2080.11.19</v>
          </cell>
        </row>
        <row r="232">
          <cell r="F232" t="str">
            <v>2080.11.20</v>
          </cell>
        </row>
        <row r="233">
          <cell r="F233" t="str">
            <v>2080.11.21</v>
          </cell>
        </row>
        <row r="234">
          <cell r="F234" t="str">
            <v>2080.11.22</v>
          </cell>
        </row>
        <row r="235">
          <cell r="F235" t="str">
            <v>2080.11.23</v>
          </cell>
        </row>
        <row r="236">
          <cell r="F236" t="str">
            <v>2080.11.24</v>
          </cell>
        </row>
        <row r="237">
          <cell r="F237" t="str">
            <v>2080.11.25</v>
          </cell>
        </row>
        <row r="238">
          <cell r="F238" t="str">
            <v>2080.11.26</v>
          </cell>
        </row>
        <row r="239">
          <cell r="F239" t="str">
            <v>2080.11.27</v>
          </cell>
        </row>
        <row r="240">
          <cell r="F240" t="str">
            <v>2080.11.28</v>
          </cell>
        </row>
        <row r="241">
          <cell r="F241" t="str">
            <v>2080.11.29</v>
          </cell>
        </row>
        <row r="242">
          <cell r="F242" t="str">
            <v>2080.11.30</v>
          </cell>
        </row>
        <row r="243">
          <cell r="F243" t="str">
            <v>2080.12.01</v>
          </cell>
        </row>
        <row r="244">
          <cell r="F244" t="str">
            <v>2080.12.02</v>
          </cell>
        </row>
        <row r="245">
          <cell r="F245" t="str">
            <v>2080.12.03</v>
          </cell>
        </row>
        <row r="246">
          <cell r="F246" t="str">
            <v>2080.12.04</v>
          </cell>
        </row>
        <row r="247">
          <cell r="F247" t="str">
            <v>2080.12.05</v>
          </cell>
        </row>
        <row r="248">
          <cell r="F248" t="str">
            <v>2080.12.06</v>
          </cell>
        </row>
        <row r="249">
          <cell r="F249" t="str">
            <v>2080.12.07</v>
          </cell>
        </row>
        <row r="250">
          <cell r="F250" t="str">
            <v>2080.12.08</v>
          </cell>
        </row>
        <row r="251">
          <cell r="F251" t="str">
            <v>2080.12.09</v>
          </cell>
        </row>
        <row r="252">
          <cell r="F252" t="str">
            <v>2080.12.10</v>
          </cell>
        </row>
        <row r="253">
          <cell r="F253" t="str">
            <v>2080.12.11</v>
          </cell>
        </row>
        <row r="254">
          <cell r="F254" t="str">
            <v>2080.12.12</v>
          </cell>
        </row>
        <row r="255">
          <cell r="F255" t="str">
            <v>2080.12.13</v>
          </cell>
        </row>
        <row r="256">
          <cell r="F256" t="str">
            <v>2080.12.14</v>
          </cell>
        </row>
        <row r="257">
          <cell r="F257" t="str">
            <v>2080.12.15</v>
          </cell>
        </row>
        <row r="258">
          <cell r="F258" t="str">
            <v>2080.12.16</v>
          </cell>
        </row>
        <row r="259">
          <cell r="F259" t="str">
            <v>2080.12.17</v>
          </cell>
        </row>
        <row r="260">
          <cell r="F260" t="str">
            <v>2080.12.18</v>
          </cell>
        </row>
        <row r="261">
          <cell r="F261" t="str">
            <v>2080.12.19</v>
          </cell>
        </row>
        <row r="262">
          <cell r="F262" t="str">
            <v>2080.12.20</v>
          </cell>
        </row>
        <row r="263">
          <cell r="F263" t="str">
            <v>2080.12.21</v>
          </cell>
        </row>
        <row r="264">
          <cell r="F264" t="str">
            <v>2080.12.22</v>
          </cell>
        </row>
        <row r="265">
          <cell r="F265" t="str">
            <v>2080.12.23</v>
          </cell>
        </row>
        <row r="266">
          <cell r="F266" t="str">
            <v>2080.12.24</v>
          </cell>
        </row>
        <row r="267">
          <cell r="F267" t="str">
            <v>2080.12.25</v>
          </cell>
        </row>
        <row r="268">
          <cell r="F268" t="str">
            <v>2080.12.26</v>
          </cell>
        </row>
        <row r="269">
          <cell r="F269" t="str">
            <v>2080.12.27</v>
          </cell>
        </row>
        <row r="270">
          <cell r="F270" t="str">
            <v>2080.12.28</v>
          </cell>
        </row>
        <row r="271">
          <cell r="F271" t="str">
            <v>2080.12.29</v>
          </cell>
        </row>
        <row r="272">
          <cell r="F272" t="str">
            <v>2080.12.30</v>
          </cell>
        </row>
        <row r="273">
          <cell r="F273" t="str">
            <v>2081.01.01</v>
          </cell>
        </row>
        <row r="274">
          <cell r="F274" t="str">
            <v>2081.01.02</v>
          </cell>
        </row>
        <row r="275">
          <cell r="F275" t="str">
            <v>2081.01.03</v>
          </cell>
        </row>
        <row r="276">
          <cell r="F276" t="str">
            <v>2081.01.04</v>
          </cell>
        </row>
        <row r="277">
          <cell r="F277" t="str">
            <v>2081.01.05</v>
          </cell>
        </row>
        <row r="278">
          <cell r="F278" t="str">
            <v>2081.01.06</v>
          </cell>
        </row>
        <row r="279">
          <cell r="F279" t="str">
            <v>2081.01.07</v>
          </cell>
        </row>
        <row r="280">
          <cell r="F280" t="str">
            <v>2081.01.08</v>
          </cell>
        </row>
        <row r="281">
          <cell r="F281" t="str">
            <v>2081.01.09</v>
          </cell>
        </row>
        <row r="282">
          <cell r="F282" t="str">
            <v>2081.01.10</v>
          </cell>
        </row>
        <row r="283">
          <cell r="F283" t="str">
            <v>2081.01.11</v>
          </cell>
        </row>
        <row r="284">
          <cell r="F284" t="str">
            <v>2081.01.12</v>
          </cell>
        </row>
        <row r="285">
          <cell r="F285" t="str">
            <v>2081.01.13</v>
          </cell>
        </row>
        <row r="286">
          <cell r="F286" t="str">
            <v>2081.01.14</v>
          </cell>
        </row>
        <row r="287">
          <cell r="F287" t="str">
            <v>2081.01.15</v>
          </cell>
        </row>
        <row r="288">
          <cell r="F288" t="str">
            <v>2081.01.16</v>
          </cell>
        </row>
        <row r="289">
          <cell r="F289" t="str">
            <v>2081.01.17</v>
          </cell>
        </row>
        <row r="290">
          <cell r="F290" t="str">
            <v>2081.01.18</v>
          </cell>
        </row>
        <row r="291">
          <cell r="F291" t="str">
            <v>2081.01.19</v>
          </cell>
        </row>
        <row r="292">
          <cell r="F292" t="str">
            <v>2081.01.20</v>
          </cell>
        </row>
        <row r="293">
          <cell r="F293" t="str">
            <v>2081.01.21</v>
          </cell>
        </row>
        <row r="294">
          <cell r="F294" t="str">
            <v>2081.01.22</v>
          </cell>
        </row>
        <row r="295">
          <cell r="F295" t="str">
            <v>2081.01.23</v>
          </cell>
        </row>
        <row r="296">
          <cell r="F296" t="str">
            <v>2081.01.24</v>
          </cell>
        </row>
        <row r="297">
          <cell r="F297" t="str">
            <v>2081.01.25</v>
          </cell>
        </row>
        <row r="298">
          <cell r="F298" t="str">
            <v>2081.01.26</v>
          </cell>
        </row>
        <row r="299">
          <cell r="F299" t="str">
            <v>2081.01.27</v>
          </cell>
        </row>
        <row r="300">
          <cell r="F300" t="str">
            <v>2081.01.28</v>
          </cell>
        </row>
        <row r="301">
          <cell r="F301" t="str">
            <v>2081.01.29</v>
          </cell>
        </row>
        <row r="302">
          <cell r="F302" t="str">
            <v>2081.01.30</v>
          </cell>
        </row>
        <row r="303">
          <cell r="F303" t="str">
            <v>2081.01.31</v>
          </cell>
        </row>
        <row r="304">
          <cell r="F304" t="str">
            <v>2081.02.01</v>
          </cell>
        </row>
        <row r="305">
          <cell r="F305" t="str">
            <v>2081.02.02</v>
          </cell>
        </row>
        <row r="306">
          <cell r="F306" t="str">
            <v>2081.02.03</v>
          </cell>
        </row>
        <row r="307">
          <cell r="F307" t="str">
            <v>2081.02.04</v>
          </cell>
        </row>
        <row r="308">
          <cell r="F308" t="str">
            <v>2081.02.05</v>
          </cell>
        </row>
        <row r="309">
          <cell r="F309" t="str">
            <v>2081.02.06</v>
          </cell>
        </row>
        <row r="310">
          <cell r="F310" t="str">
            <v>2081.02.07</v>
          </cell>
        </row>
        <row r="311">
          <cell r="F311" t="str">
            <v>2081.02.08</v>
          </cell>
        </row>
        <row r="312">
          <cell r="F312" t="str">
            <v>2081.02.09</v>
          </cell>
        </row>
        <row r="313">
          <cell r="F313" t="str">
            <v>2081.02.10</v>
          </cell>
        </row>
        <row r="314">
          <cell r="F314" t="str">
            <v>2081.02.11</v>
          </cell>
        </row>
        <row r="315">
          <cell r="F315" t="str">
            <v>2081.02.12</v>
          </cell>
        </row>
        <row r="316">
          <cell r="F316" t="str">
            <v>2081.02.13</v>
          </cell>
        </row>
        <row r="317">
          <cell r="F317" t="str">
            <v>2081.02.14</v>
          </cell>
        </row>
        <row r="318">
          <cell r="F318" t="str">
            <v>2081.02.15</v>
          </cell>
        </row>
        <row r="319">
          <cell r="F319" t="str">
            <v>2081.02.16</v>
          </cell>
        </row>
        <row r="320">
          <cell r="F320" t="str">
            <v>2081.02.17</v>
          </cell>
        </row>
        <row r="321">
          <cell r="F321" t="str">
            <v>2081.02.18</v>
          </cell>
        </row>
        <row r="322">
          <cell r="F322" t="str">
            <v>2081.02.19</v>
          </cell>
        </row>
        <row r="323">
          <cell r="F323" t="str">
            <v>2081.02.20</v>
          </cell>
        </row>
        <row r="324">
          <cell r="F324" t="str">
            <v>2081.02.21</v>
          </cell>
        </row>
        <row r="325">
          <cell r="F325" t="str">
            <v>2081.02.22</v>
          </cell>
        </row>
        <row r="326">
          <cell r="F326" t="str">
            <v>2081.02.23</v>
          </cell>
        </row>
        <row r="327">
          <cell r="F327" t="str">
            <v>2081.02.24</v>
          </cell>
        </row>
        <row r="328">
          <cell r="F328" t="str">
            <v>2081.02.25</v>
          </cell>
        </row>
        <row r="329">
          <cell r="F329" t="str">
            <v>2081.02.26</v>
          </cell>
        </row>
        <row r="330">
          <cell r="F330" t="str">
            <v>2081.02.27</v>
          </cell>
        </row>
        <row r="331">
          <cell r="F331" t="str">
            <v>2081.02.28</v>
          </cell>
        </row>
        <row r="332">
          <cell r="F332" t="str">
            <v>2081.02.29</v>
          </cell>
        </row>
        <row r="333">
          <cell r="F333" t="str">
            <v>2081.02.30</v>
          </cell>
        </row>
        <row r="334">
          <cell r="F334" t="str">
            <v>2081.02.31</v>
          </cell>
        </row>
        <row r="335">
          <cell r="F335" t="str">
            <v>2081.02.32</v>
          </cell>
        </row>
        <row r="336">
          <cell r="F336" t="str">
            <v>2081.03.01</v>
          </cell>
        </row>
        <row r="337">
          <cell r="F337" t="str">
            <v>2081.03.02</v>
          </cell>
        </row>
        <row r="338">
          <cell r="F338" t="str">
            <v>2081.03.03</v>
          </cell>
        </row>
        <row r="339">
          <cell r="F339" t="str">
            <v>2081.03.04</v>
          </cell>
        </row>
        <row r="340">
          <cell r="F340" t="str">
            <v>2081.03.05</v>
          </cell>
        </row>
        <row r="341">
          <cell r="F341" t="str">
            <v>2081.03.06</v>
          </cell>
        </row>
        <row r="342">
          <cell r="F342" t="str">
            <v>2081.03.07</v>
          </cell>
        </row>
        <row r="343">
          <cell r="F343" t="str">
            <v>2081.03.08</v>
          </cell>
        </row>
        <row r="344">
          <cell r="F344" t="str">
            <v>2081.03.09</v>
          </cell>
        </row>
        <row r="345">
          <cell r="F345" t="str">
            <v>2081.03.10</v>
          </cell>
        </row>
        <row r="346">
          <cell r="F346" t="str">
            <v>2081.03.11</v>
          </cell>
        </row>
        <row r="347">
          <cell r="F347" t="str">
            <v>2081.03.12</v>
          </cell>
        </row>
        <row r="348">
          <cell r="F348" t="str">
            <v>2081.03.13</v>
          </cell>
        </row>
        <row r="349">
          <cell r="F349" t="str">
            <v>2081.03.14</v>
          </cell>
        </row>
        <row r="350">
          <cell r="F350" t="str">
            <v>2081.03.15</v>
          </cell>
        </row>
        <row r="351">
          <cell r="F351" t="str">
            <v>2081.03.16</v>
          </cell>
        </row>
        <row r="352">
          <cell r="F352" t="str">
            <v>2081.03.17</v>
          </cell>
        </row>
        <row r="353">
          <cell r="F353" t="str">
            <v>2081.03.18</v>
          </cell>
        </row>
        <row r="354">
          <cell r="F354" t="str">
            <v>2081.03.19</v>
          </cell>
        </row>
        <row r="355">
          <cell r="F355" t="str">
            <v>2081.03.20</v>
          </cell>
        </row>
        <row r="356">
          <cell r="F356" t="str">
            <v>2081.03.21</v>
          </cell>
        </row>
        <row r="357">
          <cell r="F357" t="str">
            <v>2081.03.22</v>
          </cell>
        </row>
        <row r="358">
          <cell r="F358" t="str">
            <v>2081.03.23</v>
          </cell>
        </row>
        <row r="359">
          <cell r="F359" t="str">
            <v>2081.03.24</v>
          </cell>
        </row>
        <row r="360">
          <cell r="F360" t="str">
            <v>2081.03.25</v>
          </cell>
        </row>
        <row r="361">
          <cell r="F361" t="str">
            <v>2081.03.26</v>
          </cell>
        </row>
        <row r="362">
          <cell r="F362" t="str">
            <v>2081.03.27</v>
          </cell>
        </row>
        <row r="363">
          <cell r="F363" t="str">
            <v>2081.03.28</v>
          </cell>
        </row>
        <row r="364">
          <cell r="F364" t="str">
            <v>2081.03.29</v>
          </cell>
        </row>
        <row r="365">
          <cell r="F365" t="str">
            <v>2081.03.30</v>
          </cell>
        </row>
        <row r="366">
          <cell r="F366" t="str">
            <v>2081.03.31</v>
          </cell>
        </row>
        <row r="367">
          <cell r="F367" t="str">
            <v>0.00.00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V201"/>
  <sheetViews>
    <sheetView tabSelected="1" topLeftCell="B115" zoomScaleSheetLayoutView="115" workbookViewId="0">
      <selection activeCell="P18" sqref="P18"/>
    </sheetView>
  </sheetViews>
  <sheetFormatPr defaultRowHeight="17.25"/>
  <cols>
    <col min="1" max="1" width="3.5703125" style="2" hidden="1" customWidth="1"/>
    <col min="2" max="2" width="11.85546875" style="2" customWidth="1"/>
    <col min="3" max="3" width="18.140625" style="2" customWidth="1"/>
    <col min="4" max="4" width="10" style="2" customWidth="1"/>
    <col min="5" max="5" width="9.85546875" style="2" customWidth="1"/>
    <col min="6" max="6" width="9.42578125" style="1" customWidth="1"/>
    <col min="7" max="7" width="7.5703125" style="1" customWidth="1"/>
    <col min="8" max="8" width="10.5703125" style="1" customWidth="1"/>
    <col min="9" max="9" width="9.5703125" style="1" customWidth="1"/>
    <col min="10" max="11" width="9.85546875" style="1" customWidth="1"/>
    <col min="12" max="12" width="8.28515625" style="1" customWidth="1"/>
    <col min="13" max="13" width="7.85546875" style="1" customWidth="1"/>
    <col min="14" max="14" width="10" style="1" customWidth="1"/>
    <col min="15" max="15" width="8.28515625" style="1" customWidth="1"/>
    <col min="16" max="16" width="7.42578125" style="1" customWidth="1"/>
    <col min="17" max="18" width="9.140625" style="1"/>
    <col min="19" max="19" width="25.140625" style="1" customWidth="1"/>
    <col min="20" max="20" width="13.5703125" style="1" customWidth="1"/>
    <col min="21" max="21" width="23.5703125" style="1" customWidth="1"/>
    <col min="22" max="22" width="18.85546875" style="1" bestFit="1" customWidth="1"/>
    <col min="23" max="16384" width="9.140625" style="1"/>
  </cols>
  <sheetData>
    <row r="2" spans="1:15" s="2" customFormat="1" ht="30" customHeight="1" thickBot="1">
      <c r="A2" s="1"/>
      <c r="B2" s="173" t="s">
        <v>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5" s="2" customFormat="1">
      <c r="A3" s="1"/>
      <c r="B3" s="175" t="s">
        <v>1</v>
      </c>
      <c r="C3" s="177" t="s">
        <v>2</v>
      </c>
      <c r="D3" s="137" t="s">
        <v>155</v>
      </c>
      <c r="E3" s="138"/>
      <c r="F3" s="138"/>
      <c r="G3" s="137" t="s">
        <v>3</v>
      </c>
      <c r="H3" s="137"/>
      <c r="I3" s="138"/>
      <c r="J3" s="137" t="s">
        <v>4</v>
      </c>
      <c r="K3" s="137"/>
      <c r="L3" s="137"/>
      <c r="M3" s="139"/>
    </row>
    <row r="4" spans="1:15" customFormat="1" ht="30">
      <c r="A4" s="3"/>
      <c r="B4" s="176"/>
      <c r="C4" s="178"/>
      <c r="D4" s="4" t="s">
        <v>5</v>
      </c>
      <c r="E4" s="5" t="s">
        <v>6</v>
      </c>
      <c r="F4" s="5" t="s">
        <v>7</v>
      </c>
      <c r="G4" s="4" t="s">
        <v>5</v>
      </c>
      <c r="H4" s="5" t="s">
        <v>6</v>
      </c>
      <c r="I4" s="5" t="s">
        <v>7</v>
      </c>
      <c r="J4" s="4" t="s">
        <v>5</v>
      </c>
      <c r="K4" s="5" t="s">
        <v>6</v>
      </c>
      <c r="L4" s="4" t="s">
        <v>8</v>
      </c>
      <c r="M4" s="140" t="s">
        <v>9</v>
      </c>
    </row>
    <row r="5" spans="1:15" customFormat="1" ht="15">
      <c r="A5" s="6">
        <v>4</v>
      </c>
      <c r="B5" s="141">
        <v>1</v>
      </c>
      <c r="C5" s="7" t="s">
        <v>10</v>
      </c>
      <c r="D5" s="8">
        <v>2041466</v>
      </c>
      <c r="E5" s="9">
        <v>1503834</v>
      </c>
      <c r="F5" s="10">
        <f>ROUNDUP(E5/D5*100,2)</f>
        <v>73.67</v>
      </c>
      <c r="G5" s="8">
        <v>1813083.7425790769</v>
      </c>
      <c r="H5" s="9">
        <v>1414098.4350000001</v>
      </c>
      <c r="I5" s="10">
        <f>ROUNDUP(+H5/G5*100,2)</f>
        <v>78</v>
      </c>
      <c r="J5" s="8">
        <f>+D5-G5</f>
        <v>228382.2574209231</v>
      </c>
      <c r="K5" s="9">
        <f>+E5-H5</f>
        <v>89735.564999999944</v>
      </c>
      <c r="L5" s="11">
        <f>+J5/G5*100</f>
        <v>12.596343569660698</v>
      </c>
      <c r="M5" s="142">
        <f>+K5/H5*100</f>
        <v>6.3457792455586688</v>
      </c>
    </row>
    <row r="6" spans="1:15" customFormat="1" ht="15">
      <c r="A6" s="6">
        <v>5</v>
      </c>
      <c r="B6" s="143">
        <v>2</v>
      </c>
      <c r="C6" s="7" t="s">
        <v>11</v>
      </c>
      <c r="D6" s="8">
        <v>2237440</v>
      </c>
      <c r="E6" s="9">
        <v>1490520</v>
      </c>
      <c r="F6" s="10">
        <f t="shared" ref="F6:F17" si="0">ROUNDUP(E6/D6*100,2)</f>
        <v>66.62</v>
      </c>
      <c r="G6" s="8">
        <v>2221458.4141924796</v>
      </c>
      <c r="H6" s="9">
        <v>1451180</v>
      </c>
      <c r="I6" s="10">
        <f t="shared" ref="I6:I16" si="1">ROUNDUP(+H6/G6*100,2)</f>
        <v>65.33</v>
      </c>
      <c r="J6" s="8">
        <f t="shared" ref="J6:K16" si="2">+D6-G6</f>
        <v>15981.585807520431</v>
      </c>
      <c r="K6" s="9">
        <f t="shared" si="2"/>
        <v>39340</v>
      </c>
      <c r="L6" s="11">
        <f t="shared" ref="L6:M17" si="3">+J6/G6*100</f>
        <v>0.71941863531710015</v>
      </c>
      <c r="M6" s="142">
        <f t="shared" si="3"/>
        <v>2.7108973387174573</v>
      </c>
      <c r="O6" s="12"/>
    </row>
    <row r="7" spans="1:15" customFormat="1" ht="15">
      <c r="A7" s="6">
        <v>6</v>
      </c>
      <c r="B7" s="143">
        <v>3</v>
      </c>
      <c r="C7" s="7" t="s">
        <v>12</v>
      </c>
      <c r="D7" s="8">
        <v>2111793</v>
      </c>
      <c r="E7" s="9"/>
      <c r="F7" s="10">
        <f t="shared" si="0"/>
        <v>0</v>
      </c>
      <c r="G7" s="8">
        <v>2445385.7146598184</v>
      </c>
      <c r="H7" s="9">
        <v>1486099.1580000001</v>
      </c>
      <c r="I7" s="10">
        <f t="shared" si="1"/>
        <v>60.78</v>
      </c>
      <c r="J7" s="8">
        <f t="shared" si="2"/>
        <v>-333592.71465981845</v>
      </c>
      <c r="K7" s="9">
        <f t="shared" si="2"/>
        <v>-1486099.1580000001</v>
      </c>
      <c r="L7" s="11">
        <f t="shared" si="3"/>
        <v>-13.641721739845245</v>
      </c>
      <c r="M7" s="142">
        <f t="shared" si="3"/>
        <v>-100</v>
      </c>
    </row>
    <row r="8" spans="1:15" customFormat="1" ht="15">
      <c r="A8" s="6">
        <v>7</v>
      </c>
      <c r="B8" s="143">
        <v>4</v>
      </c>
      <c r="C8" s="7" t="s">
        <v>13</v>
      </c>
      <c r="D8" s="8">
        <v>2182562</v>
      </c>
      <c r="E8" s="9"/>
      <c r="F8" s="10">
        <f t="shared" si="0"/>
        <v>0</v>
      </c>
      <c r="G8" s="8">
        <v>2389192.1494137514</v>
      </c>
      <c r="H8" s="9">
        <v>1242149.8740000001</v>
      </c>
      <c r="I8" s="10">
        <f t="shared" si="1"/>
        <v>52</v>
      </c>
      <c r="J8" s="8">
        <f t="shared" si="2"/>
        <v>-206630.14941375144</v>
      </c>
      <c r="K8" s="9">
        <f t="shared" si="2"/>
        <v>-1242149.8740000001</v>
      </c>
      <c r="L8" s="11">
        <f t="shared" si="3"/>
        <v>-8.6485362621191157</v>
      </c>
      <c r="M8" s="142">
        <f t="shared" si="3"/>
        <v>-100</v>
      </c>
      <c r="O8" s="12"/>
    </row>
    <row r="9" spans="1:15" customFormat="1" ht="15">
      <c r="A9" s="6">
        <v>8</v>
      </c>
      <c r="B9" s="143">
        <v>5</v>
      </c>
      <c r="C9" s="7" t="s">
        <v>14</v>
      </c>
      <c r="D9" s="8">
        <v>2158025</v>
      </c>
      <c r="E9" s="9"/>
      <c r="F9" s="10">
        <f t="shared" si="0"/>
        <v>0</v>
      </c>
      <c r="G9" s="8">
        <v>2523666.1405129554</v>
      </c>
      <c r="H9" s="9">
        <v>1559001.577</v>
      </c>
      <c r="I9" s="10">
        <f t="shared" si="1"/>
        <v>61.78</v>
      </c>
      <c r="J9" s="8">
        <f t="shared" si="2"/>
        <v>-365641.14051295538</v>
      </c>
      <c r="K9" s="9">
        <f>+E9-H9</f>
        <v>-1559001.577</v>
      </c>
      <c r="L9" s="11">
        <f t="shared" si="3"/>
        <v>-14.488490955409652</v>
      </c>
      <c r="M9" s="142">
        <f t="shared" si="3"/>
        <v>-100</v>
      </c>
    </row>
    <row r="10" spans="1:15" customFormat="1" ht="15">
      <c r="A10" s="6">
        <v>9</v>
      </c>
      <c r="B10" s="141">
        <v>6</v>
      </c>
      <c r="C10" s="7" t="s">
        <v>15</v>
      </c>
      <c r="D10" s="8">
        <v>2241562</v>
      </c>
      <c r="E10" s="9"/>
      <c r="F10" s="10">
        <f t="shared" si="0"/>
        <v>0</v>
      </c>
      <c r="G10" s="8">
        <v>2566066.4570501251</v>
      </c>
      <c r="H10" s="9">
        <v>1535555.9231399999</v>
      </c>
      <c r="I10" s="10">
        <f t="shared" si="1"/>
        <v>59.85</v>
      </c>
      <c r="J10" s="8">
        <f t="shared" si="2"/>
        <v>-324504.45705012511</v>
      </c>
      <c r="K10" s="9">
        <f t="shared" si="2"/>
        <v>-1535555.9231399999</v>
      </c>
      <c r="L10" s="11">
        <f t="shared" si="3"/>
        <v>-12.645988031937645</v>
      </c>
      <c r="M10" s="142">
        <f t="shared" si="3"/>
        <v>-100</v>
      </c>
    </row>
    <row r="11" spans="1:15" customFormat="1" ht="15">
      <c r="A11" s="6">
        <v>10</v>
      </c>
      <c r="B11" s="141">
        <v>7</v>
      </c>
      <c r="C11" s="7" t="s">
        <v>16</v>
      </c>
      <c r="D11" s="8">
        <v>2180332</v>
      </c>
      <c r="E11" s="9"/>
      <c r="F11" s="10">
        <f t="shared" si="0"/>
        <v>0</v>
      </c>
      <c r="G11" s="8">
        <v>2314211.5240263422</v>
      </c>
      <c r="H11" s="9">
        <v>1318121.98817</v>
      </c>
      <c r="I11" s="10">
        <f t="shared" si="1"/>
        <v>56.96</v>
      </c>
      <c r="J11" s="8">
        <f t="shared" si="2"/>
        <v>-133879.5240263422</v>
      </c>
      <c r="K11" s="9">
        <f t="shared" si="2"/>
        <v>-1318121.98817</v>
      </c>
      <c r="L11" s="11">
        <f t="shared" si="3"/>
        <v>-5.7851031608992312</v>
      </c>
      <c r="M11" s="142">
        <f t="shared" si="3"/>
        <v>-100</v>
      </c>
    </row>
    <row r="12" spans="1:15" customFormat="1" ht="15">
      <c r="A12" s="6">
        <v>11</v>
      </c>
      <c r="B12" s="141">
        <v>8</v>
      </c>
      <c r="C12" s="7" t="s">
        <v>17</v>
      </c>
      <c r="D12" s="8">
        <v>2314886</v>
      </c>
      <c r="E12" s="9"/>
      <c r="F12" s="10">
        <f>ROUNDUP(E12/D12*100,2)</f>
        <v>0</v>
      </c>
      <c r="G12" s="8">
        <v>2501765.1514565065</v>
      </c>
      <c r="H12" s="9">
        <v>1594833.7919999999</v>
      </c>
      <c r="I12" s="10">
        <f t="shared" si="1"/>
        <v>63.75</v>
      </c>
      <c r="J12" s="8">
        <f t="shared" si="2"/>
        <v>-186879.15145650646</v>
      </c>
      <c r="K12" s="9">
        <f t="shared" si="2"/>
        <v>-1594833.7919999999</v>
      </c>
      <c r="L12" s="11">
        <f t="shared" si="3"/>
        <v>-7.4698918620601535</v>
      </c>
      <c r="M12" s="142">
        <f t="shared" si="3"/>
        <v>-100</v>
      </c>
    </row>
    <row r="13" spans="1:15" customFormat="1" ht="15">
      <c r="A13" s="6">
        <v>12</v>
      </c>
      <c r="B13" s="141">
        <v>9</v>
      </c>
      <c r="C13" s="7" t="s">
        <v>18</v>
      </c>
      <c r="D13" s="8">
        <v>2409726</v>
      </c>
      <c r="E13" s="9"/>
      <c r="F13" s="10">
        <f t="shared" ref="F13:F16" si="4">ROUNDUP(E13/D13*100,2)</f>
        <v>0</v>
      </c>
      <c r="G13" s="8">
        <v>2450373.5147348265</v>
      </c>
      <c r="H13" s="9">
        <v>1557552.1869999999</v>
      </c>
      <c r="I13" s="10">
        <f t="shared" si="1"/>
        <v>63.57</v>
      </c>
      <c r="J13" s="8">
        <f t="shared" si="2"/>
        <v>-40647.514734826516</v>
      </c>
      <c r="K13" s="9">
        <f>+E13-H13</f>
        <v>-1557552.1869999999</v>
      </c>
      <c r="L13" s="11">
        <f t="shared" si="3"/>
        <v>-1.6588293372582137</v>
      </c>
      <c r="M13" s="142">
        <f>+K13/H13*100</f>
        <v>-100</v>
      </c>
    </row>
    <row r="14" spans="1:15" customFormat="1" ht="15">
      <c r="A14" s="6">
        <v>1</v>
      </c>
      <c r="B14" s="141">
        <v>10</v>
      </c>
      <c r="C14" s="7" t="s">
        <v>19</v>
      </c>
      <c r="D14" s="8">
        <v>2334098</v>
      </c>
      <c r="E14" s="9"/>
      <c r="F14" s="10">
        <f t="shared" si="4"/>
        <v>0</v>
      </c>
      <c r="G14" s="8">
        <v>2472511.8263763976</v>
      </c>
      <c r="H14" s="9">
        <v>1534378.0049999999</v>
      </c>
      <c r="I14" s="10">
        <f t="shared" si="1"/>
        <v>62.059999999999995</v>
      </c>
      <c r="J14" s="8">
        <f t="shared" si="2"/>
        <v>-138413.82637639763</v>
      </c>
      <c r="K14" s="9">
        <f t="shared" si="2"/>
        <v>-1534378.0049999999</v>
      </c>
      <c r="L14" s="11">
        <f t="shared" si="3"/>
        <v>-5.5981057360300159</v>
      </c>
      <c r="M14" s="142">
        <f t="shared" si="3"/>
        <v>-100</v>
      </c>
    </row>
    <row r="15" spans="1:15" customFormat="1" ht="15">
      <c r="A15" s="6">
        <v>2</v>
      </c>
      <c r="B15" s="141">
        <v>11</v>
      </c>
      <c r="C15" s="7" t="s">
        <v>20</v>
      </c>
      <c r="D15" s="8">
        <v>2539373</v>
      </c>
      <c r="E15" s="9"/>
      <c r="F15" s="10">
        <f t="shared" si="4"/>
        <v>0</v>
      </c>
      <c r="G15" s="8">
        <v>2496601.3072944144</v>
      </c>
      <c r="H15" s="9">
        <v>1752106.76</v>
      </c>
      <c r="I15" s="10">
        <f t="shared" si="1"/>
        <v>70.180000000000007</v>
      </c>
      <c r="J15" s="8">
        <f t="shared" si="2"/>
        <v>42771.692705585621</v>
      </c>
      <c r="K15" s="9">
        <f t="shared" si="2"/>
        <v>-1752106.76</v>
      </c>
      <c r="L15" s="11">
        <f t="shared" si="3"/>
        <v>1.7131967599559428</v>
      </c>
      <c r="M15" s="142">
        <f t="shared" si="3"/>
        <v>-100</v>
      </c>
    </row>
    <row r="16" spans="1:15" customFormat="1" ht="15">
      <c r="A16" s="6">
        <v>3</v>
      </c>
      <c r="B16" s="141">
        <v>12</v>
      </c>
      <c r="C16" s="7" t="s">
        <v>154</v>
      </c>
      <c r="D16" s="8">
        <v>2432326</v>
      </c>
      <c r="E16" s="9"/>
      <c r="F16" s="10">
        <f t="shared" si="4"/>
        <v>0</v>
      </c>
      <c r="G16" s="8">
        <v>2468218.8187744683</v>
      </c>
      <c r="H16" s="9">
        <v>1712161.4997</v>
      </c>
      <c r="I16" s="10">
        <f t="shared" si="1"/>
        <v>69.37</v>
      </c>
      <c r="J16" s="8">
        <f t="shared" si="2"/>
        <v>-35892.818774468265</v>
      </c>
      <c r="K16" s="9">
        <f t="shared" si="2"/>
        <v>-1712161.4997</v>
      </c>
      <c r="L16" s="11">
        <f t="shared" si="3"/>
        <v>-1.4541992185397055</v>
      </c>
      <c r="M16" s="142">
        <f t="shared" si="3"/>
        <v>-100</v>
      </c>
    </row>
    <row r="17" spans="1:22" customFormat="1" ht="18" thickBot="1">
      <c r="A17" s="1"/>
      <c r="B17" s="144"/>
      <c r="C17" s="145" t="s">
        <v>21</v>
      </c>
      <c r="D17" s="145">
        <f>SUM(D5:D16)</f>
        <v>27183589</v>
      </c>
      <c r="E17" s="145">
        <f>SUM(E5:E16)</f>
        <v>2994354</v>
      </c>
      <c r="F17" s="146">
        <f t="shared" si="0"/>
        <v>11.02</v>
      </c>
      <c r="G17" s="145">
        <f>SUM(G5:G16)</f>
        <v>28662534.76107116</v>
      </c>
      <c r="H17" s="145">
        <f>SUM(H5:H16)</f>
        <v>18157239.19901</v>
      </c>
      <c r="I17" s="146">
        <f>ROUNDUP(+H17/G17*100,2)</f>
        <v>63.35</v>
      </c>
      <c r="J17" s="147">
        <f>SUM(J5:J16)</f>
        <v>-1478945.7610711623</v>
      </c>
      <c r="K17" s="145">
        <f>SUM(K5:K16)</f>
        <v>-15162885.19901</v>
      </c>
      <c r="L17" s="148">
        <f t="shared" si="3"/>
        <v>-5.1598568423886739</v>
      </c>
      <c r="M17" s="149">
        <f t="shared" si="3"/>
        <v>-83.508759414463938</v>
      </c>
    </row>
    <row r="18" spans="1:22" customFormat="1">
      <c r="A18" s="1"/>
      <c r="B18" s="13"/>
      <c r="C18" s="13"/>
      <c r="D18" s="13"/>
      <c r="E18" s="13"/>
      <c r="F18" s="14"/>
      <c r="G18" s="13"/>
      <c r="H18" s="13"/>
      <c r="I18" s="14"/>
      <c r="J18" s="15"/>
      <c r="K18" s="13"/>
      <c r="L18" s="16"/>
      <c r="M18" s="17"/>
    </row>
    <row r="19" spans="1:22" customFormat="1">
      <c r="A19" s="1"/>
      <c r="B19" s="1"/>
      <c r="C19" s="1"/>
      <c r="D19" s="1"/>
      <c r="E19" s="18"/>
      <c r="K19" s="18"/>
      <c r="L19" s="18"/>
    </row>
    <row r="20" spans="1:22" ht="18" thickBot="1">
      <c r="S20" s="19"/>
      <c r="U20" s="19"/>
      <c r="V20" s="19"/>
    </row>
    <row r="21" spans="1:22" ht="30" customHeight="1" thickBot="1">
      <c r="B21" s="179" t="s">
        <v>22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1"/>
    </row>
    <row r="22" spans="1:22" ht="18" thickBot="1">
      <c r="B22" s="182" t="s">
        <v>23</v>
      </c>
      <c r="C22" s="184" t="s">
        <v>24</v>
      </c>
      <c r="D22" s="184" t="s">
        <v>25</v>
      </c>
      <c r="E22" s="186" t="s">
        <v>169</v>
      </c>
      <c r="F22" s="187"/>
      <c r="G22" s="188"/>
      <c r="H22" s="186" t="s">
        <v>168</v>
      </c>
      <c r="I22" s="187"/>
      <c r="J22" s="188"/>
      <c r="K22" s="186" t="s">
        <v>26</v>
      </c>
      <c r="L22" s="188"/>
      <c r="M22" s="189" t="s">
        <v>27</v>
      </c>
    </row>
    <row r="23" spans="1:22" ht="54" thickBot="1">
      <c r="B23" s="183"/>
      <c r="C23" s="185"/>
      <c r="D23" s="185"/>
      <c r="E23" s="20" t="s">
        <v>5</v>
      </c>
      <c r="F23" s="20" t="s">
        <v>6</v>
      </c>
      <c r="G23" s="20" t="s">
        <v>27</v>
      </c>
      <c r="H23" s="20" t="s">
        <v>5</v>
      </c>
      <c r="I23" s="20" t="s">
        <v>6</v>
      </c>
      <c r="J23" s="20" t="s">
        <v>27</v>
      </c>
      <c r="K23" s="20" t="s">
        <v>5</v>
      </c>
      <c r="L23" s="20" t="s">
        <v>6</v>
      </c>
      <c r="M23" s="190"/>
    </row>
    <row r="24" spans="1:22" ht="41.25" thickBot="1">
      <c r="B24" s="129">
        <v>1</v>
      </c>
      <c r="C24" s="21">
        <v>15111</v>
      </c>
      <c r="D24" s="22" t="s">
        <v>28</v>
      </c>
      <c r="E24" s="150">
        <v>1759851</v>
      </c>
      <c r="F24" s="150">
        <v>949357</v>
      </c>
      <c r="G24" s="24">
        <f>F24/E24*100</f>
        <v>53.945305596894279</v>
      </c>
      <c r="H24" s="21">
        <v>1593982</v>
      </c>
      <c r="I24" s="21">
        <v>1045345</v>
      </c>
      <c r="J24" s="24">
        <f>I24/H24*100</f>
        <v>65.580728013239792</v>
      </c>
      <c r="K24" s="21">
        <f>H24-E24</f>
        <v>-165869</v>
      </c>
      <c r="L24" s="21">
        <f>I24-F24</f>
        <v>95988</v>
      </c>
      <c r="M24" s="130">
        <f>L24/F24*100</f>
        <v>10.110843444563004</v>
      </c>
    </row>
    <row r="25" spans="1:22" ht="41.25" thickBot="1">
      <c r="B25" s="131">
        <v>2</v>
      </c>
      <c r="C25" s="25">
        <v>33312</v>
      </c>
      <c r="D25" s="26" t="s">
        <v>29</v>
      </c>
      <c r="E25" s="151">
        <v>1536652</v>
      </c>
      <c r="F25" s="151">
        <v>1210900</v>
      </c>
      <c r="G25" s="24">
        <f t="shared" ref="G25:G35" si="5">F25/E25*100</f>
        <v>78.801185954920172</v>
      </c>
      <c r="H25" s="25">
        <v>1753716</v>
      </c>
      <c r="I25" s="25">
        <v>1214719</v>
      </c>
      <c r="J25" s="24">
        <f t="shared" ref="J25:J35" si="6">I25/H25*100</f>
        <v>69.265434083967975</v>
      </c>
      <c r="K25" s="21">
        <f t="shared" ref="K25:L40" si="7">H25-E25</f>
        <v>217064</v>
      </c>
      <c r="L25" s="21">
        <f t="shared" si="7"/>
        <v>3819</v>
      </c>
      <c r="M25" s="130">
        <f t="shared" ref="M25:M36" si="8">L25/F25*100</f>
        <v>0.31538525064001982</v>
      </c>
    </row>
    <row r="26" spans="1:22" ht="28.5" thickBot="1">
      <c r="B26" s="129">
        <v>3</v>
      </c>
      <c r="C26" s="21">
        <v>11422</v>
      </c>
      <c r="D26" s="22" t="s">
        <v>30</v>
      </c>
      <c r="E26" s="150">
        <v>98700</v>
      </c>
      <c r="F26" s="150">
        <v>161285</v>
      </c>
      <c r="G26" s="24">
        <f t="shared" si="5"/>
        <v>163.40932117527862</v>
      </c>
      <c r="H26" s="21">
        <v>164988</v>
      </c>
      <c r="I26" s="21">
        <v>182484</v>
      </c>
      <c r="J26" s="24">
        <f t="shared" si="6"/>
        <v>110.60440759327952</v>
      </c>
      <c r="K26" s="21">
        <f t="shared" si="7"/>
        <v>66288</v>
      </c>
      <c r="L26" s="21">
        <f t="shared" si="7"/>
        <v>21199</v>
      </c>
      <c r="M26" s="130">
        <f t="shared" si="8"/>
        <v>13.143813745853613</v>
      </c>
    </row>
    <row r="27" spans="1:22" ht="41.25" thickBot="1">
      <c r="B27" s="131">
        <v>4</v>
      </c>
      <c r="C27" s="25">
        <v>11424</v>
      </c>
      <c r="D27" s="26" t="s">
        <v>31</v>
      </c>
      <c r="E27" s="151">
        <v>71</v>
      </c>
      <c r="F27" s="151">
        <v>0</v>
      </c>
      <c r="G27" s="24">
        <f t="shared" si="5"/>
        <v>0</v>
      </c>
      <c r="H27" s="25">
        <v>0</v>
      </c>
      <c r="I27" s="25">
        <v>0</v>
      </c>
      <c r="J27" s="24">
        <v>0</v>
      </c>
      <c r="K27" s="21">
        <f t="shared" si="7"/>
        <v>-71</v>
      </c>
      <c r="L27" s="21">
        <f t="shared" si="7"/>
        <v>0</v>
      </c>
      <c r="M27" s="130">
        <v>0</v>
      </c>
    </row>
    <row r="28" spans="1:22" ht="41.25" thickBot="1">
      <c r="B28" s="129">
        <v>5</v>
      </c>
      <c r="C28" s="21">
        <v>11521</v>
      </c>
      <c r="D28" s="22" t="s">
        <v>32</v>
      </c>
      <c r="E28" s="150">
        <v>10597</v>
      </c>
      <c r="F28" s="150">
        <v>1427</v>
      </c>
      <c r="G28" s="24">
        <f t="shared" si="5"/>
        <v>13.466075304331415</v>
      </c>
      <c r="H28" s="21">
        <v>2520</v>
      </c>
      <c r="I28" s="21">
        <v>1922</v>
      </c>
      <c r="J28" s="24">
        <f t="shared" si="6"/>
        <v>76.269841269841265</v>
      </c>
      <c r="K28" s="21">
        <f t="shared" si="7"/>
        <v>-8077</v>
      </c>
      <c r="L28" s="21">
        <f t="shared" si="7"/>
        <v>495</v>
      </c>
      <c r="M28" s="130">
        <f t="shared" si="8"/>
        <v>34.688156972669937</v>
      </c>
    </row>
    <row r="29" spans="1:22" ht="41.25" thickBot="1">
      <c r="B29" s="131">
        <v>6</v>
      </c>
      <c r="C29" s="25">
        <v>11561</v>
      </c>
      <c r="D29" s="26" t="s">
        <v>33</v>
      </c>
      <c r="E29" s="151">
        <v>294742</v>
      </c>
      <c r="F29" s="151">
        <v>196806</v>
      </c>
      <c r="G29" s="24">
        <f t="shared" si="5"/>
        <v>66.772295770538307</v>
      </c>
      <c r="H29" s="25">
        <v>283354</v>
      </c>
      <c r="I29" s="25">
        <v>124025</v>
      </c>
      <c r="J29" s="24">
        <f t="shared" si="6"/>
        <v>43.770336751907507</v>
      </c>
      <c r="K29" s="21">
        <f t="shared" si="7"/>
        <v>-11388</v>
      </c>
      <c r="L29" s="21">
        <f t="shared" si="7"/>
        <v>-72781</v>
      </c>
      <c r="M29" s="130">
        <f t="shared" si="8"/>
        <v>-36.981087974960111</v>
      </c>
    </row>
    <row r="30" spans="1:22" ht="66.75" thickBot="1">
      <c r="B30" s="129">
        <v>7</v>
      </c>
      <c r="C30" s="23" t="s">
        <v>34</v>
      </c>
      <c r="D30" s="22" t="s">
        <v>35</v>
      </c>
      <c r="E30" s="152">
        <v>20730</v>
      </c>
      <c r="F30" s="152">
        <v>3702</v>
      </c>
      <c r="G30" s="24">
        <f t="shared" si="5"/>
        <v>17.858176555716355</v>
      </c>
      <c r="H30" s="21">
        <v>8756</v>
      </c>
      <c r="I30" s="21">
        <v>3843</v>
      </c>
      <c r="J30" s="24">
        <f t="shared" si="6"/>
        <v>43.889904065783462</v>
      </c>
      <c r="K30" s="21">
        <f t="shared" si="7"/>
        <v>-11974</v>
      </c>
      <c r="L30" s="21">
        <f t="shared" si="7"/>
        <v>141</v>
      </c>
      <c r="M30" s="130">
        <f t="shared" si="8"/>
        <v>3.8087520259319287</v>
      </c>
    </row>
    <row r="31" spans="1:22" ht="28.5" thickBot="1">
      <c r="B31" s="131">
        <v>8</v>
      </c>
      <c r="C31" s="25">
        <v>11455</v>
      </c>
      <c r="D31" s="26" t="s">
        <v>36</v>
      </c>
      <c r="E31" s="151">
        <v>228216</v>
      </c>
      <c r="F31" s="151">
        <v>242560</v>
      </c>
      <c r="G31" s="24">
        <f t="shared" si="5"/>
        <v>106.2852736004487</v>
      </c>
      <c r="H31" s="25">
        <v>348714</v>
      </c>
      <c r="I31" s="25">
        <v>249480</v>
      </c>
      <c r="J31" s="24">
        <f t="shared" si="6"/>
        <v>71.542868941310061</v>
      </c>
      <c r="K31" s="21">
        <f t="shared" si="7"/>
        <v>120498</v>
      </c>
      <c r="L31" s="21">
        <f t="shared" si="7"/>
        <v>6920</v>
      </c>
      <c r="M31" s="130">
        <f t="shared" si="8"/>
        <v>2.8529023746701845</v>
      </c>
    </row>
    <row r="32" spans="1:22" ht="54" thickBot="1">
      <c r="B32" s="129">
        <v>9</v>
      </c>
      <c r="C32" s="21">
        <v>11454</v>
      </c>
      <c r="D32" s="22" t="s">
        <v>37</v>
      </c>
      <c r="E32" s="150">
        <v>1158</v>
      </c>
      <c r="F32" s="150">
        <v>1730</v>
      </c>
      <c r="G32" s="24">
        <f t="shared" si="5"/>
        <v>149.39550949913644</v>
      </c>
      <c r="H32" s="23">
        <v>7171</v>
      </c>
      <c r="I32" s="21">
        <v>3455</v>
      </c>
      <c r="J32" s="24">
        <f t="shared" si="6"/>
        <v>48.180170129689024</v>
      </c>
      <c r="K32" s="21">
        <f t="shared" si="7"/>
        <v>6013</v>
      </c>
      <c r="L32" s="21">
        <f t="shared" si="7"/>
        <v>1725</v>
      </c>
      <c r="M32" s="130">
        <f t="shared" si="8"/>
        <v>99.710982658959537</v>
      </c>
    </row>
    <row r="33" spans="2:16" ht="54" thickBot="1">
      <c r="B33" s="131">
        <v>10</v>
      </c>
      <c r="C33" s="25">
        <v>11562</v>
      </c>
      <c r="D33" s="26" t="s">
        <v>38</v>
      </c>
      <c r="E33" s="25">
        <v>0</v>
      </c>
      <c r="F33" s="20">
        <v>0</v>
      </c>
      <c r="G33" s="24">
        <v>0</v>
      </c>
      <c r="H33" s="20">
        <v>0</v>
      </c>
      <c r="I33" s="25">
        <v>0</v>
      </c>
      <c r="J33" s="24">
        <v>0</v>
      </c>
      <c r="K33" s="21">
        <f t="shared" si="7"/>
        <v>0</v>
      </c>
      <c r="L33" s="21">
        <f t="shared" si="7"/>
        <v>0</v>
      </c>
      <c r="M33" s="130">
        <v>0</v>
      </c>
    </row>
    <row r="34" spans="2:16" ht="28.5" thickBot="1">
      <c r="B34" s="129">
        <v>11</v>
      </c>
      <c r="C34" s="21">
        <v>11522</v>
      </c>
      <c r="D34" s="22" t="s">
        <v>39</v>
      </c>
      <c r="E34" s="150">
        <v>0</v>
      </c>
      <c r="F34" s="150">
        <v>14</v>
      </c>
      <c r="G34" s="24">
        <v>0</v>
      </c>
      <c r="H34" s="23">
        <v>0</v>
      </c>
      <c r="I34" s="21">
        <v>16</v>
      </c>
      <c r="J34" s="24">
        <v>0</v>
      </c>
      <c r="K34" s="21">
        <f t="shared" si="7"/>
        <v>0</v>
      </c>
      <c r="L34" s="21">
        <f t="shared" si="7"/>
        <v>2</v>
      </c>
      <c r="M34" s="130">
        <f t="shared" si="8"/>
        <v>14.285714285714285</v>
      </c>
    </row>
    <row r="35" spans="2:16" ht="79.5" thickBot="1">
      <c r="B35" s="131">
        <v>12</v>
      </c>
      <c r="C35" s="25">
        <v>11453</v>
      </c>
      <c r="D35" s="26" t="s">
        <v>40</v>
      </c>
      <c r="E35" s="151">
        <v>83825</v>
      </c>
      <c r="F35" s="151">
        <v>65472</v>
      </c>
      <c r="G35" s="24">
        <f t="shared" si="5"/>
        <v>78.105577095138685</v>
      </c>
      <c r="H35" s="25">
        <v>115705</v>
      </c>
      <c r="I35" s="25">
        <v>67696</v>
      </c>
      <c r="J35" s="24">
        <f t="shared" si="6"/>
        <v>58.507411088544146</v>
      </c>
      <c r="K35" s="21">
        <f t="shared" si="7"/>
        <v>31880</v>
      </c>
      <c r="L35" s="21">
        <f t="shared" si="7"/>
        <v>2224</v>
      </c>
      <c r="M35" s="130">
        <f t="shared" si="8"/>
        <v>3.3968719452590417</v>
      </c>
    </row>
    <row r="36" spans="2:16" ht="28.5" thickBot="1">
      <c r="B36" s="129">
        <v>13</v>
      </c>
      <c r="C36" s="21">
        <v>11123</v>
      </c>
      <c r="D36" s="22" t="s">
        <v>41</v>
      </c>
      <c r="E36" s="150">
        <v>0</v>
      </c>
      <c r="F36" s="150">
        <v>30372</v>
      </c>
      <c r="G36" s="27">
        <v>0</v>
      </c>
      <c r="H36" s="23">
        <v>0</v>
      </c>
      <c r="I36" s="21">
        <v>74873</v>
      </c>
      <c r="J36" s="24">
        <v>0</v>
      </c>
      <c r="K36" s="21">
        <f t="shared" si="7"/>
        <v>0</v>
      </c>
      <c r="L36" s="21">
        <f t="shared" si="7"/>
        <v>44501</v>
      </c>
      <c r="M36" s="130">
        <f t="shared" si="8"/>
        <v>146.51982088765971</v>
      </c>
    </row>
    <row r="37" spans="2:16" ht="54" thickBot="1">
      <c r="B37" s="131">
        <v>14</v>
      </c>
      <c r="C37" s="25">
        <v>15111</v>
      </c>
      <c r="D37" s="26" t="s">
        <v>42</v>
      </c>
      <c r="E37" s="151">
        <v>0</v>
      </c>
      <c r="F37" s="151">
        <v>45</v>
      </c>
      <c r="G37" s="64">
        <v>0</v>
      </c>
      <c r="H37" s="63">
        <v>0</v>
      </c>
      <c r="I37" s="65">
        <v>0</v>
      </c>
      <c r="J37" s="66">
        <v>0</v>
      </c>
      <c r="K37" s="21">
        <f t="shared" si="7"/>
        <v>0</v>
      </c>
      <c r="L37" s="21">
        <f t="shared" si="7"/>
        <v>-45</v>
      </c>
      <c r="M37" s="130">
        <v>0</v>
      </c>
    </row>
    <row r="38" spans="2:16" ht="18" thickBot="1">
      <c r="B38" s="129">
        <v>15</v>
      </c>
      <c r="C38" s="21">
        <v>11515</v>
      </c>
      <c r="D38" s="60" t="s">
        <v>153</v>
      </c>
      <c r="E38" s="56">
        <v>0</v>
      </c>
      <c r="F38" s="77">
        <v>0</v>
      </c>
      <c r="G38" s="72">
        <v>0</v>
      </c>
      <c r="H38" s="56">
        <v>0</v>
      </c>
      <c r="I38" s="56">
        <v>26491</v>
      </c>
      <c r="J38" s="55">
        <v>0</v>
      </c>
      <c r="K38" s="62">
        <f t="shared" si="7"/>
        <v>0</v>
      </c>
      <c r="L38" s="21">
        <f t="shared" si="7"/>
        <v>26491</v>
      </c>
      <c r="M38" s="130">
        <v>0</v>
      </c>
    </row>
    <row r="39" spans="2:16" ht="54" thickBot="1">
      <c r="B39" s="131">
        <v>16</v>
      </c>
      <c r="C39" s="25">
        <v>14229</v>
      </c>
      <c r="D39" s="61" t="s">
        <v>43</v>
      </c>
      <c r="E39" s="73">
        <v>0</v>
      </c>
      <c r="F39" s="76">
        <v>0</v>
      </c>
      <c r="G39" s="72">
        <v>0</v>
      </c>
      <c r="H39" s="73">
        <v>0</v>
      </c>
      <c r="I39" s="74">
        <v>5</v>
      </c>
      <c r="J39" s="55">
        <v>0</v>
      </c>
      <c r="K39" s="62">
        <f t="shared" si="7"/>
        <v>0</v>
      </c>
      <c r="L39" s="21">
        <f t="shared" si="7"/>
        <v>5</v>
      </c>
      <c r="M39" s="130">
        <v>0</v>
      </c>
    </row>
    <row r="40" spans="2:16" ht="79.5" thickBot="1">
      <c r="B40" s="129">
        <v>17</v>
      </c>
      <c r="C40" s="21">
        <v>14212</v>
      </c>
      <c r="D40" s="22" t="s">
        <v>44</v>
      </c>
      <c r="E40" s="67">
        <v>0</v>
      </c>
      <c r="F40" s="68">
        <v>0</v>
      </c>
      <c r="G40" s="69">
        <v>0</v>
      </c>
      <c r="H40" s="67">
        <v>0</v>
      </c>
      <c r="I40" s="70">
        <v>0</v>
      </c>
      <c r="J40" s="71">
        <v>0</v>
      </c>
      <c r="K40" s="21">
        <f t="shared" si="7"/>
        <v>0</v>
      </c>
      <c r="L40" s="21">
        <f t="shared" si="7"/>
        <v>0</v>
      </c>
      <c r="M40" s="130">
        <v>0</v>
      </c>
    </row>
    <row r="41" spans="2:16" ht="18" thickBot="1">
      <c r="B41" s="132"/>
      <c r="C41" s="133"/>
      <c r="D41" s="133" t="s">
        <v>21</v>
      </c>
      <c r="E41" s="134">
        <f>SUM(E24:E40)</f>
        <v>4034542</v>
      </c>
      <c r="F41" s="134">
        <f>SUM(F24:F40)</f>
        <v>2863670</v>
      </c>
      <c r="G41" s="135">
        <f>F41/E41*100</f>
        <v>70.97881246495885</v>
      </c>
      <c r="H41" s="134">
        <f>SUM(H24:H40)</f>
        <v>4278906</v>
      </c>
      <c r="I41" s="134">
        <f>SUM(I24:I40)</f>
        <v>2994354</v>
      </c>
      <c r="J41" s="135">
        <f>I41/H41*100</f>
        <v>69.97942932142</v>
      </c>
      <c r="K41" s="134">
        <f>H41-E41</f>
        <v>244364</v>
      </c>
      <c r="L41" s="134">
        <f>I41-F41</f>
        <v>130684</v>
      </c>
      <c r="M41" s="136">
        <f>L41/F41*100</f>
        <v>4.5635146507802924</v>
      </c>
    </row>
    <row r="43" spans="2:16">
      <c r="G43" s="28"/>
    </row>
    <row r="44" spans="2:16" ht="21.75" thickBot="1">
      <c r="B44" s="191" t="s">
        <v>150</v>
      </c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3"/>
    </row>
    <row r="45" spans="2:16">
      <c r="B45" s="194" t="s">
        <v>45</v>
      </c>
      <c r="C45" s="196" t="s">
        <v>46</v>
      </c>
      <c r="D45" s="198" t="s">
        <v>47</v>
      </c>
      <c r="E45" s="200" t="s">
        <v>178</v>
      </c>
      <c r="F45" s="200"/>
      <c r="G45" s="200"/>
      <c r="H45" s="200" t="s">
        <v>179</v>
      </c>
      <c r="I45" s="200"/>
      <c r="J45" s="200"/>
      <c r="K45" s="200" t="s">
        <v>48</v>
      </c>
      <c r="L45" s="200"/>
      <c r="M45" s="200"/>
      <c r="N45" s="196" t="s">
        <v>49</v>
      </c>
      <c r="O45" s="196"/>
      <c r="P45" s="201"/>
    </row>
    <row r="46" spans="2:16" ht="27.75">
      <c r="B46" s="195"/>
      <c r="C46" s="197"/>
      <c r="D46" s="199"/>
      <c r="E46" s="76" t="s">
        <v>50</v>
      </c>
      <c r="F46" s="76" t="s">
        <v>51</v>
      </c>
      <c r="G46" s="76" t="s">
        <v>52</v>
      </c>
      <c r="H46" s="76" t="s">
        <v>50</v>
      </c>
      <c r="I46" s="76" t="s">
        <v>51</v>
      </c>
      <c r="J46" s="76" t="s">
        <v>52</v>
      </c>
      <c r="K46" s="76" t="s">
        <v>50</v>
      </c>
      <c r="L46" s="76" t="s">
        <v>53</v>
      </c>
      <c r="M46" s="76" t="s">
        <v>54</v>
      </c>
      <c r="N46" s="76" t="s">
        <v>50</v>
      </c>
      <c r="O46" s="76" t="s">
        <v>53</v>
      </c>
      <c r="P46" s="126" t="s">
        <v>54</v>
      </c>
    </row>
    <row r="47" spans="2:16">
      <c r="B47" s="109">
        <v>1</v>
      </c>
      <c r="C47" s="49" t="s">
        <v>55</v>
      </c>
      <c r="D47" s="49" t="s">
        <v>56</v>
      </c>
      <c r="E47" s="50">
        <v>15776</v>
      </c>
      <c r="F47" s="50">
        <v>1728427</v>
      </c>
      <c r="G47" s="50">
        <v>652569</v>
      </c>
      <c r="H47" s="50">
        <v>16048</v>
      </c>
      <c r="I47" s="50">
        <v>1572445</v>
      </c>
      <c r="J47" s="50">
        <v>657778</v>
      </c>
      <c r="K47" s="31">
        <f>H47-E47</f>
        <v>272</v>
      </c>
      <c r="L47" s="30">
        <f>I47-F47</f>
        <v>-155982</v>
      </c>
      <c r="M47" s="30">
        <f>J47-G47</f>
        <v>5209</v>
      </c>
      <c r="N47" s="32">
        <f>K47/E47*100</f>
        <v>1.7241379310344827</v>
      </c>
      <c r="O47" s="32">
        <f>L47/F47*100</f>
        <v>-9.0245060971623321</v>
      </c>
      <c r="P47" s="119">
        <f>M47/G47*100</f>
        <v>0.79822976574124727</v>
      </c>
    </row>
    <row r="48" spans="2:16">
      <c r="B48" s="110">
        <v>2</v>
      </c>
      <c r="C48" s="49" t="s">
        <v>58</v>
      </c>
      <c r="D48" s="49" t="s">
        <v>59</v>
      </c>
      <c r="E48" s="50">
        <v>8095800</v>
      </c>
      <c r="F48" s="50">
        <v>642508</v>
      </c>
      <c r="G48" s="50">
        <v>119857</v>
      </c>
      <c r="H48" s="50">
        <v>8284980</v>
      </c>
      <c r="I48" s="50">
        <v>856857</v>
      </c>
      <c r="J48" s="50">
        <v>160507</v>
      </c>
      <c r="K48" s="31">
        <f t="shared" ref="K48:M48" si="9">H48-E48</f>
        <v>189180</v>
      </c>
      <c r="L48" s="30">
        <f t="shared" si="9"/>
        <v>214349</v>
      </c>
      <c r="M48" s="30">
        <f t="shared" si="9"/>
        <v>40650</v>
      </c>
      <c r="N48" s="32">
        <f t="shared" ref="N48:P48" si="10">K48/E48*100</f>
        <v>2.3367672126287706</v>
      </c>
      <c r="O48" s="32">
        <f t="shared" si="10"/>
        <v>33.361296668679614</v>
      </c>
      <c r="P48" s="119">
        <f t="shared" si="10"/>
        <v>33.91541587057911</v>
      </c>
    </row>
    <row r="49" spans="2:16">
      <c r="B49" s="109">
        <v>3</v>
      </c>
      <c r="C49" s="49" t="s">
        <v>57</v>
      </c>
      <c r="D49" s="49" t="s">
        <v>56</v>
      </c>
      <c r="E49" s="50">
        <v>8480</v>
      </c>
      <c r="F49" s="50">
        <v>856570</v>
      </c>
      <c r="G49" s="50">
        <v>487008</v>
      </c>
      <c r="H49" s="50">
        <v>8900</v>
      </c>
      <c r="I49" s="50">
        <v>823086</v>
      </c>
      <c r="J49" s="50">
        <v>511296</v>
      </c>
      <c r="K49" s="31">
        <f t="shared" ref="K49:K96" si="11">H49-E49</f>
        <v>420</v>
      </c>
      <c r="L49" s="30">
        <f t="shared" ref="L49:L96" si="12">I49-F49</f>
        <v>-33484</v>
      </c>
      <c r="M49" s="30">
        <f t="shared" ref="M49:M96" si="13">J49-G49</f>
        <v>24288</v>
      </c>
      <c r="N49" s="32">
        <f t="shared" ref="N49:N96" si="14">K49/E49*100</f>
        <v>4.9528301886792452</v>
      </c>
      <c r="O49" s="32">
        <f t="shared" ref="O49:O96" si="15">L49/F49*100</f>
        <v>-3.9090792346218053</v>
      </c>
      <c r="P49" s="119">
        <f t="shared" ref="P49:P96" si="16">M49/G49*100</f>
        <v>4.9871870687955848</v>
      </c>
    </row>
    <row r="50" spans="2:16">
      <c r="B50" s="110">
        <v>4</v>
      </c>
      <c r="C50" s="49" t="s">
        <v>60</v>
      </c>
      <c r="D50" s="49" t="s">
        <v>59</v>
      </c>
      <c r="E50" s="50">
        <v>6096494</v>
      </c>
      <c r="F50" s="50">
        <v>693906</v>
      </c>
      <c r="G50" s="50">
        <v>79402</v>
      </c>
      <c r="H50" s="50">
        <v>5040222</v>
      </c>
      <c r="I50" s="50">
        <v>640743</v>
      </c>
      <c r="J50" s="50">
        <v>73630</v>
      </c>
      <c r="K50" s="31">
        <f t="shared" si="11"/>
        <v>-1056272</v>
      </c>
      <c r="L50" s="30">
        <f t="shared" si="12"/>
        <v>-53163</v>
      </c>
      <c r="M50" s="30">
        <f t="shared" si="13"/>
        <v>-5772</v>
      </c>
      <c r="N50" s="32">
        <f t="shared" si="14"/>
        <v>-17.325892553982666</v>
      </c>
      <c r="O50" s="32">
        <f t="shared" si="15"/>
        <v>-7.6614123526817748</v>
      </c>
      <c r="P50" s="119">
        <f t="shared" si="16"/>
        <v>-7.2693383038210628</v>
      </c>
    </row>
    <row r="51" spans="2:16">
      <c r="B51" s="109">
        <v>5</v>
      </c>
      <c r="C51" s="49" t="s">
        <v>61</v>
      </c>
      <c r="D51" s="49" t="s">
        <v>59</v>
      </c>
      <c r="E51" s="50">
        <v>12068270</v>
      </c>
      <c r="F51" s="50">
        <v>618172</v>
      </c>
      <c r="G51" s="50">
        <v>87369</v>
      </c>
      <c r="H51" s="50">
        <v>11916090</v>
      </c>
      <c r="I51" s="50">
        <v>584827</v>
      </c>
      <c r="J51" s="50">
        <v>92574</v>
      </c>
      <c r="K51" s="31">
        <f t="shared" si="11"/>
        <v>-152180</v>
      </c>
      <c r="L51" s="30">
        <f t="shared" si="12"/>
        <v>-33345</v>
      </c>
      <c r="M51" s="30">
        <f t="shared" si="13"/>
        <v>5205</v>
      </c>
      <c r="N51" s="32">
        <f t="shared" si="14"/>
        <v>-1.2609926692061082</v>
      </c>
      <c r="O51" s="32">
        <f t="shared" si="15"/>
        <v>-5.3941297891201803</v>
      </c>
      <c r="P51" s="119">
        <f t="shared" si="16"/>
        <v>5.9574906431342924</v>
      </c>
    </row>
    <row r="52" spans="2:16">
      <c r="B52" s="110">
        <v>6</v>
      </c>
      <c r="C52" s="49" t="s">
        <v>64</v>
      </c>
      <c r="D52" s="49" t="s">
        <v>59</v>
      </c>
      <c r="E52" s="50">
        <v>2912978</v>
      </c>
      <c r="F52" s="50">
        <v>231392</v>
      </c>
      <c r="G52" s="50">
        <v>57337</v>
      </c>
      <c r="H52" s="50">
        <v>7422220</v>
      </c>
      <c r="I52" s="50">
        <v>541988</v>
      </c>
      <c r="J52" s="50">
        <v>138973</v>
      </c>
      <c r="K52" s="31">
        <f t="shared" si="11"/>
        <v>4509242</v>
      </c>
      <c r="L52" s="30">
        <f t="shared" si="12"/>
        <v>310596</v>
      </c>
      <c r="M52" s="30">
        <f t="shared" si="13"/>
        <v>81636</v>
      </c>
      <c r="N52" s="52">
        <f t="shared" si="14"/>
        <v>154.79835412419868</v>
      </c>
      <c r="O52" s="52">
        <f t="shared" si="15"/>
        <v>134.22935970128614</v>
      </c>
      <c r="P52" s="120">
        <f t="shared" si="16"/>
        <v>142.37926644226241</v>
      </c>
    </row>
    <row r="53" spans="2:16">
      <c r="B53" s="109">
        <v>7</v>
      </c>
      <c r="C53" s="49" t="s">
        <v>157</v>
      </c>
      <c r="D53" s="49" t="s">
        <v>59</v>
      </c>
      <c r="E53" s="50">
        <v>0</v>
      </c>
      <c r="F53" s="50">
        <v>0</v>
      </c>
      <c r="G53" s="50">
        <v>0</v>
      </c>
      <c r="H53" s="50">
        <v>601062</v>
      </c>
      <c r="I53" s="50">
        <v>306087</v>
      </c>
      <c r="J53" s="50">
        <v>3099</v>
      </c>
      <c r="K53" s="31">
        <f t="shared" si="11"/>
        <v>601062</v>
      </c>
      <c r="L53" s="30">
        <f t="shared" si="12"/>
        <v>306087</v>
      </c>
      <c r="M53" s="30">
        <f t="shared" si="13"/>
        <v>3099</v>
      </c>
      <c r="N53" s="32" t="e">
        <f t="shared" si="14"/>
        <v>#DIV/0!</v>
      </c>
      <c r="O53" s="32" t="e">
        <f t="shared" si="15"/>
        <v>#DIV/0!</v>
      </c>
      <c r="P53" s="119" t="e">
        <f t="shared" si="16"/>
        <v>#DIV/0!</v>
      </c>
    </row>
    <row r="54" spans="2:16">
      <c r="B54" s="110">
        <v>8</v>
      </c>
      <c r="C54" s="49" t="s">
        <v>102</v>
      </c>
      <c r="D54" s="49" t="s">
        <v>59</v>
      </c>
      <c r="E54" s="50">
        <v>2235347</v>
      </c>
      <c r="F54" s="50">
        <v>261855</v>
      </c>
      <c r="G54" s="50">
        <v>25863</v>
      </c>
      <c r="H54" s="50">
        <v>2255727.5</v>
      </c>
      <c r="I54" s="50">
        <v>252325</v>
      </c>
      <c r="J54" s="50">
        <v>50985</v>
      </c>
      <c r="K54" s="31">
        <f t="shared" si="11"/>
        <v>20380.5</v>
      </c>
      <c r="L54" s="30">
        <f t="shared" si="12"/>
        <v>-9530</v>
      </c>
      <c r="M54" s="30">
        <f t="shared" si="13"/>
        <v>25122</v>
      </c>
      <c r="N54" s="32">
        <f t="shared" si="14"/>
        <v>0.91173764073318364</v>
      </c>
      <c r="O54" s="32">
        <f t="shared" si="15"/>
        <v>-3.6394187622921086</v>
      </c>
      <c r="P54" s="119">
        <f t="shared" si="16"/>
        <v>97.134903143486838</v>
      </c>
    </row>
    <row r="55" spans="2:16">
      <c r="B55" s="109">
        <v>9</v>
      </c>
      <c r="C55" s="49" t="s">
        <v>63</v>
      </c>
      <c r="D55" s="49" t="s">
        <v>59</v>
      </c>
      <c r="E55" s="50">
        <v>6950475</v>
      </c>
      <c r="F55" s="50">
        <v>241931</v>
      </c>
      <c r="G55" s="50">
        <v>12168</v>
      </c>
      <c r="H55" s="50">
        <v>5636495</v>
      </c>
      <c r="I55" s="50">
        <v>241910</v>
      </c>
      <c r="J55" s="50">
        <v>18364</v>
      </c>
      <c r="K55" s="31">
        <f t="shared" si="11"/>
        <v>-1313980</v>
      </c>
      <c r="L55" s="30">
        <f t="shared" si="12"/>
        <v>-21</v>
      </c>
      <c r="M55" s="30">
        <f t="shared" si="13"/>
        <v>6196</v>
      </c>
      <c r="N55" s="32">
        <f t="shared" si="14"/>
        <v>-18.904894989191387</v>
      </c>
      <c r="O55" s="32">
        <f t="shared" si="15"/>
        <v>-8.6801608723148342E-3</v>
      </c>
      <c r="P55" s="119">
        <f t="shared" si="16"/>
        <v>50.920447074293229</v>
      </c>
    </row>
    <row r="56" spans="2:16">
      <c r="B56" s="110">
        <v>10</v>
      </c>
      <c r="C56" s="49" t="s">
        <v>62</v>
      </c>
      <c r="D56" s="49" t="s">
        <v>59</v>
      </c>
      <c r="E56" s="50">
        <v>5018395</v>
      </c>
      <c r="F56" s="50">
        <v>401464</v>
      </c>
      <c r="G56" s="50">
        <v>36180</v>
      </c>
      <c r="H56" s="50">
        <v>3231680</v>
      </c>
      <c r="I56" s="50">
        <v>233733</v>
      </c>
      <c r="J56" s="50">
        <v>21136</v>
      </c>
      <c r="K56" s="31">
        <f t="shared" si="11"/>
        <v>-1786715</v>
      </c>
      <c r="L56" s="30">
        <f t="shared" si="12"/>
        <v>-167731</v>
      </c>
      <c r="M56" s="30">
        <f t="shared" si="13"/>
        <v>-15044</v>
      </c>
      <c r="N56" s="32">
        <f t="shared" si="14"/>
        <v>-35.603315402633712</v>
      </c>
      <c r="O56" s="32">
        <f t="shared" si="15"/>
        <v>-41.779835800968456</v>
      </c>
      <c r="P56" s="119">
        <f t="shared" si="16"/>
        <v>-41.580983969043672</v>
      </c>
    </row>
    <row r="57" spans="2:16">
      <c r="B57" s="109">
        <v>11</v>
      </c>
      <c r="C57" s="49" t="s">
        <v>110</v>
      </c>
      <c r="D57" s="49" t="s">
        <v>104</v>
      </c>
      <c r="E57" s="50">
        <v>520777</v>
      </c>
      <c r="F57" s="50">
        <v>192904</v>
      </c>
      <c r="G57" s="50">
        <v>54626</v>
      </c>
      <c r="H57" s="50">
        <v>569284</v>
      </c>
      <c r="I57" s="50">
        <v>202983</v>
      </c>
      <c r="J57" s="50">
        <v>65049</v>
      </c>
      <c r="K57" s="31">
        <f t="shared" si="11"/>
        <v>48507</v>
      </c>
      <c r="L57" s="30">
        <f t="shared" si="12"/>
        <v>10079</v>
      </c>
      <c r="M57" s="30">
        <f t="shared" si="13"/>
        <v>10423</v>
      </c>
      <c r="N57" s="32">
        <f t="shared" si="14"/>
        <v>9.3143514402517784</v>
      </c>
      <c r="O57" s="32">
        <f t="shared" si="15"/>
        <v>5.2248786961390117</v>
      </c>
      <c r="P57" s="119">
        <f t="shared" si="16"/>
        <v>19.080657562332956</v>
      </c>
    </row>
    <row r="58" spans="2:16">
      <c r="B58" s="110">
        <v>12</v>
      </c>
      <c r="C58" s="49" t="s">
        <v>65</v>
      </c>
      <c r="D58" s="49" t="s">
        <v>59</v>
      </c>
      <c r="E58" s="50">
        <v>10916379</v>
      </c>
      <c r="F58" s="50">
        <v>270253</v>
      </c>
      <c r="G58" s="50">
        <v>67050</v>
      </c>
      <c r="H58" s="50">
        <v>6227872</v>
      </c>
      <c r="I58" s="50">
        <v>153804</v>
      </c>
      <c r="J58" s="50">
        <v>29696</v>
      </c>
      <c r="K58" s="31">
        <f t="shared" si="11"/>
        <v>-4688507</v>
      </c>
      <c r="L58" s="30">
        <f t="shared" si="12"/>
        <v>-116449</v>
      </c>
      <c r="M58" s="30">
        <f t="shared" si="13"/>
        <v>-37354</v>
      </c>
      <c r="N58" s="32">
        <f t="shared" si="14"/>
        <v>-42.949287488094726</v>
      </c>
      <c r="O58" s="32">
        <f t="shared" si="15"/>
        <v>-43.08888337964796</v>
      </c>
      <c r="P58" s="119">
        <f t="shared" si="16"/>
        <v>-55.710663683818055</v>
      </c>
    </row>
    <row r="59" spans="2:16">
      <c r="B59" s="109">
        <v>13</v>
      </c>
      <c r="C59" s="49" t="s">
        <v>108</v>
      </c>
      <c r="D59" s="49" t="s">
        <v>56</v>
      </c>
      <c r="E59" s="50">
        <v>1024</v>
      </c>
      <c r="F59" s="50">
        <v>105723</v>
      </c>
      <c r="G59" s="50">
        <v>16182</v>
      </c>
      <c r="H59" s="50">
        <v>1276.8</v>
      </c>
      <c r="I59" s="50">
        <v>124331</v>
      </c>
      <c r="J59" s="50">
        <v>19194</v>
      </c>
      <c r="K59" s="31">
        <f t="shared" si="11"/>
        <v>252.79999999999995</v>
      </c>
      <c r="L59" s="30">
        <f t="shared" si="12"/>
        <v>18608</v>
      </c>
      <c r="M59" s="30">
        <f t="shared" si="13"/>
        <v>3012</v>
      </c>
      <c r="N59" s="32">
        <f t="shared" si="14"/>
        <v>24.687499999999996</v>
      </c>
      <c r="O59" s="32">
        <f t="shared" si="15"/>
        <v>17.600711292717762</v>
      </c>
      <c r="P59" s="119">
        <f t="shared" si="16"/>
        <v>18.613274008157212</v>
      </c>
    </row>
    <row r="60" spans="2:16">
      <c r="B60" s="110">
        <v>14</v>
      </c>
      <c r="C60" s="49" t="s">
        <v>103</v>
      </c>
      <c r="D60" s="49" t="s">
        <v>104</v>
      </c>
      <c r="E60" s="50">
        <v>6467</v>
      </c>
      <c r="F60" s="50">
        <v>174694</v>
      </c>
      <c r="G60" s="50">
        <v>4397</v>
      </c>
      <c r="H60" s="50">
        <v>908</v>
      </c>
      <c r="I60" s="50">
        <v>121464</v>
      </c>
      <c r="J60" s="50">
        <v>3057</v>
      </c>
      <c r="K60" s="31">
        <f t="shared" si="11"/>
        <v>-5559</v>
      </c>
      <c r="L60" s="30">
        <f t="shared" si="12"/>
        <v>-53230</v>
      </c>
      <c r="M60" s="30">
        <f t="shared" si="13"/>
        <v>-1340</v>
      </c>
      <c r="N60" s="32">
        <f t="shared" si="14"/>
        <v>-85.95948662440081</v>
      </c>
      <c r="O60" s="32">
        <f t="shared" si="15"/>
        <v>-30.470422567460819</v>
      </c>
      <c r="P60" s="119">
        <f t="shared" si="16"/>
        <v>-30.475324084603137</v>
      </c>
    </row>
    <row r="61" spans="2:16">
      <c r="B61" s="109">
        <v>15</v>
      </c>
      <c r="C61" s="49" t="s">
        <v>106</v>
      </c>
      <c r="D61" s="49" t="s">
        <v>59</v>
      </c>
      <c r="E61" s="50">
        <v>786333</v>
      </c>
      <c r="F61" s="50">
        <v>119355</v>
      </c>
      <c r="G61" s="50">
        <v>24175</v>
      </c>
      <c r="H61" s="50">
        <v>778300</v>
      </c>
      <c r="I61" s="50">
        <v>119539</v>
      </c>
      <c r="J61" s="50">
        <v>23848</v>
      </c>
      <c r="K61" s="31">
        <f t="shared" si="11"/>
        <v>-8033</v>
      </c>
      <c r="L61" s="30">
        <f t="shared" si="12"/>
        <v>184</v>
      </c>
      <c r="M61" s="30">
        <f t="shared" si="13"/>
        <v>-327</v>
      </c>
      <c r="N61" s="32">
        <f t="shared" si="14"/>
        <v>-1.0215773724363597</v>
      </c>
      <c r="O61" s="32">
        <f t="shared" si="15"/>
        <v>0.15416195383519751</v>
      </c>
      <c r="P61" s="119">
        <f t="shared" si="16"/>
        <v>-1.3526370217166495</v>
      </c>
    </row>
    <row r="62" spans="2:16">
      <c r="B62" s="110">
        <v>16</v>
      </c>
      <c r="C62" s="49" t="s">
        <v>123</v>
      </c>
      <c r="D62" s="49" t="s">
        <v>59</v>
      </c>
      <c r="E62" s="50">
        <v>411111.6399999999</v>
      </c>
      <c r="F62" s="50">
        <v>53674</v>
      </c>
      <c r="G62" s="50">
        <v>3776</v>
      </c>
      <c r="H62" s="50">
        <v>562370.25596655637</v>
      </c>
      <c r="I62" s="50">
        <v>113766</v>
      </c>
      <c r="J62" s="50">
        <v>9711</v>
      </c>
      <c r="K62" s="31">
        <f t="shared" si="11"/>
        <v>151258.61596655648</v>
      </c>
      <c r="L62" s="30">
        <f t="shared" si="12"/>
        <v>60092</v>
      </c>
      <c r="M62" s="30">
        <f t="shared" si="13"/>
        <v>5935</v>
      </c>
      <c r="N62" s="32">
        <f t="shared" si="14"/>
        <v>36.792588983020892</v>
      </c>
      <c r="O62" s="32">
        <f t="shared" si="15"/>
        <v>111.95737228453255</v>
      </c>
      <c r="P62" s="119">
        <f t="shared" si="16"/>
        <v>157.17690677966101</v>
      </c>
    </row>
    <row r="63" spans="2:16">
      <c r="B63" s="109">
        <v>17</v>
      </c>
      <c r="C63" s="49" t="s">
        <v>109</v>
      </c>
      <c r="D63" s="49" t="s">
        <v>104</v>
      </c>
      <c r="E63" s="50">
        <v>37</v>
      </c>
      <c r="F63" s="50">
        <v>12426</v>
      </c>
      <c r="G63" s="50">
        <v>129</v>
      </c>
      <c r="H63" s="50">
        <v>63</v>
      </c>
      <c r="I63" s="50">
        <v>111930</v>
      </c>
      <c r="J63" s="50">
        <v>1227</v>
      </c>
      <c r="K63" s="31">
        <f t="shared" si="11"/>
        <v>26</v>
      </c>
      <c r="L63" s="30">
        <f t="shared" si="12"/>
        <v>99504</v>
      </c>
      <c r="M63" s="30">
        <f t="shared" si="13"/>
        <v>1098</v>
      </c>
      <c r="N63" s="32">
        <f t="shared" si="14"/>
        <v>70.270270270270274</v>
      </c>
      <c r="O63" s="32">
        <f t="shared" si="15"/>
        <v>800.77257363592457</v>
      </c>
      <c r="P63" s="119">
        <f t="shared" si="16"/>
        <v>851.16279069767438</v>
      </c>
    </row>
    <row r="64" spans="2:16">
      <c r="B64" s="110">
        <v>18</v>
      </c>
      <c r="C64" s="49" t="s">
        <v>119</v>
      </c>
      <c r="D64" s="49" t="s">
        <v>59</v>
      </c>
      <c r="E64" s="50">
        <v>1267828</v>
      </c>
      <c r="F64" s="50">
        <v>42883</v>
      </c>
      <c r="G64" s="50">
        <v>8886</v>
      </c>
      <c r="H64" s="50">
        <v>1473755.9</v>
      </c>
      <c r="I64" s="50">
        <v>97221</v>
      </c>
      <c r="J64" s="50">
        <v>19655</v>
      </c>
      <c r="K64" s="31">
        <f t="shared" si="11"/>
        <v>205927.89999999991</v>
      </c>
      <c r="L64" s="30">
        <f t="shared" si="12"/>
        <v>54338</v>
      </c>
      <c r="M64" s="30">
        <f t="shared" si="13"/>
        <v>10769</v>
      </c>
      <c r="N64" s="32">
        <f t="shared" si="14"/>
        <v>16.242573913811643</v>
      </c>
      <c r="O64" s="32">
        <f t="shared" si="15"/>
        <v>126.71221696243266</v>
      </c>
      <c r="P64" s="119">
        <f t="shared" si="16"/>
        <v>121.19063695701102</v>
      </c>
    </row>
    <row r="65" spans="2:16">
      <c r="B65" s="109">
        <v>19</v>
      </c>
      <c r="C65" s="49" t="s">
        <v>180</v>
      </c>
      <c r="D65" s="49" t="s">
        <v>59</v>
      </c>
      <c r="E65" s="50">
        <v>42037.397299999997</v>
      </c>
      <c r="F65" s="50">
        <v>6681</v>
      </c>
      <c r="G65" s="50">
        <v>1970</v>
      </c>
      <c r="H65" s="50">
        <v>332818.78453028784</v>
      </c>
      <c r="I65" s="50">
        <v>85962</v>
      </c>
      <c r="J65" s="50">
        <v>3229</v>
      </c>
      <c r="K65" s="31">
        <f t="shared" si="11"/>
        <v>290781.38723028783</v>
      </c>
      <c r="L65" s="30">
        <f t="shared" si="12"/>
        <v>79281</v>
      </c>
      <c r="M65" s="30">
        <f t="shared" si="13"/>
        <v>1259</v>
      </c>
      <c r="N65" s="32">
        <f t="shared" si="14"/>
        <v>691.7207198988217</v>
      </c>
      <c r="O65" s="32">
        <f t="shared" si="15"/>
        <v>1186.6636731028289</v>
      </c>
      <c r="P65" s="119">
        <f t="shared" si="16"/>
        <v>63.908629441624363</v>
      </c>
    </row>
    <row r="66" spans="2:16">
      <c r="B66" s="110">
        <v>20</v>
      </c>
      <c r="C66" s="49" t="s">
        <v>68</v>
      </c>
      <c r="D66" s="49" t="s">
        <v>59</v>
      </c>
      <c r="E66" s="50">
        <v>665000</v>
      </c>
      <c r="F66" s="50">
        <v>81397</v>
      </c>
      <c r="G66" s="50">
        <v>160876</v>
      </c>
      <c r="H66" s="50">
        <v>682000</v>
      </c>
      <c r="I66" s="50">
        <v>84962</v>
      </c>
      <c r="J66" s="50">
        <v>169336</v>
      </c>
      <c r="K66" s="31">
        <f t="shared" si="11"/>
        <v>17000</v>
      </c>
      <c r="L66" s="30">
        <f t="shared" si="12"/>
        <v>3565</v>
      </c>
      <c r="M66" s="30">
        <f t="shared" si="13"/>
        <v>8460</v>
      </c>
      <c r="N66" s="32">
        <f t="shared" si="14"/>
        <v>2.5563909774436091</v>
      </c>
      <c r="O66" s="32">
        <f t="shared" si="15"/>
        <v>4.3797682961288498</v>
      </c>
      <c r="P66" s="119">
        <f t="shared" si="16"/>
        <v>5.2587085705760952</v>
      </c>
    </row>
    <row r="67" spans="2:16">
      <c r="B67" s="109">
        <v>21</v>
      </c>
      <c r="C67" s="49" t="s">
        <v>113</v>
      </c>
      <c r="D67" s="49" t="s">
        <v>59</v>
      </c>
      <c r="E67" s="50">
        <v>853224</v>
      </c>
      <c r="F67" s="50">
        <v>47022</v>
      </c>
      <c r="G67" s="50">
        <v>2569</v>
      </c>
      <c r="H67" s="50">
        <v>1271133</v>
      </c>
      <c r="I67" s="50">
        <v>83873</v>
      </c>
      <c r="J67" s="50">
        <v>4607</v>
      </c>
      <c r="K67" s="31">
        <f t="shared" si="11"/>
        <v>417909</v>
      </c>
      <c r="L67" s="30">
        <f t="shared" si="12"/>
        <v>36851</v>
      </c>
      <c r="M67" s="30">
        <f t="shared" si="13"/>
        <v>2038</v>
      </c>
      <c r="N67" s="32">
        <f t="shared" si="14"/>
        <v>48.979986498270087</v>
      </c>
      <c r="O67" s="32">
        <f t="shared" si="15"/>
        <v>78.369699289694182</v>
      </c>
      <c r="P67" s="119">
        <f t="shared" si="16"/>
        <v>79.330478785519659</v>
      </c>
    </row>
    <row r="68" spans="2:16">
      <c r="B68" s="110">
        <v>22</v>
      </c>
      <c r="C68" s="49" t="s">
        <v>66</v>
      </c>
      <c r="D68" s="49" t="s">
        <v>67</v>
      </c>
      <c r="E68" s="50">
        <v>193730.30999999997</v>
      </c>
      <c r="F68" s="50">
        <v>98818</v>
      </c>
      <c r="G68" s="50">
        <v>66097</v>
      </c>
      <c r="H68" s="50">
        <v>159625.21400000004</v>
      </c>
      <c r="I68" s="50">
        <v>82913</v>
      </c>
      <c r="J68" s="50">
        <v>55661</v>
      </c>
      <c r="K68" s="31">
        <f t="shared" si="11"/>
        <v>-34105.095999999932</v>
      </c>
      <c r="L68" s="30">
        <f t="shared" si="12"/>
        <v>-15905</v>
      </c>
      <c r="M68" s="30">
        <f t="shared" si="13"/>
        <v>-10436</v>
      </c>
      <c r="N68" s="32">
        <f t="shared" si="14"/>
        <v>-17.604419256852445</v>
      </c>
      <c r="O68" s="32">
        <f t="shared" si="15"/>
        <v>-16.095245805420067</v>
      </c>
      <c r="P68" s="119">
        <f t="shared" si="16"/>
        <v>-15.788916289695448</v>
      </c>
    </row>
    <row r="69" spans="2:16">
      <c r="B69" s="109">
        <v>23</v>
      </c>
      <c r="C69" s="49" t="s">
        <v>181</v>
      </c>
      <c r="D69" s="49" t="s">
        <v>182</v>
      </c>
      <c r="E69" s="50">
        <v>658368.94300000009</v>
      </c>
      <c r="F69" s="50">
        <v>288120</v>
      </c>
      <c r="G69" s="50">
        <v>3683</v>
      </c>
      <c r="H69" s="50">
        <v>442527</v>
      </c>
      <c r="I69" s="50">
        <v>76793</v>
      </c>
      <c r="J69" s="50">
        <v>1319</v>
      </c>
      <c r="K69" s="31">
        <f t="shared" si="11"/>
        <v>-215841.94300000009</v>
      </c>
      <c r="L69" s="30">
        <f t="shared" si="12"/>
        <v>-211327</v>
      </c>
      <c r="M69" s="30">
        <f t="shared" si="13"/>
        <v>-2364</v>
      </c>
      <c r="N69" s="32">
        <f t="shared" si="14"/>
        <v>-32.784344598101747</v>
      </c>
      <c r="O69" s="32">
        <f t="shared" si="15"/>
        <v>-73.346869359988901</v>
      </c>
      <c r="P69" s="119">
        <f t="shared" si="16"/>
        <v>-64.186804235677442</v>
      </c>
    </row>
    <row r="70" spans="2:16">
      <c r="B70" s="110">
        <v>24</v>
      </c>
      <c r="C70" s="49" t="s">
        <v>105</v>
      </c>
      <c r="D70" s="49" t="s">
        <v>59</v>
      </c>
      <c r="E70" s="50">
        <v>2359874</v>
      </c>
      <c r="F70" s="50">
        <v>215066</v>
      </c>
      <c r="G70" s="50">
        <v>41551</v>
      </c>
      <c r="H70" s="50">
        <v>784906</v>
      </c>
      <c r="I70" s="50">
        <v>75017</v>
      </c>
      <c r="J70" s="50">
        <v>14663</v>
      </c>
      <c r="K70" s="31">
        <f t="shared" si="11"/>
        <v>-1574968</v>
      </c>
      <c r="L70" s="30">
        <f t="shared" si="12"/>
        <v>-140049</v>
      </c>
      <c r="M70" s="30">
        <f t="shared" si="13"/>
        <v>-26888</v>
      </c>
      <c r="N70" s="32">
        <f t="shared" si="14"/>
        <v>-66.739495413738197</v>
      </c>
      <c r="O70" s="32">
        <f t="shared" si="15"/>
        <v>-65.119079724363687</v>
      </c>
      <c r="P70" s="119">
        <f t="shared" si="16"/>
        <v>-64.710837284301221</v>
      </c>
    </row>
    <row r="71" spans="2:16">
      <c r="B71" s="109">
        <v>25</v>
      </c>
      <c r="C71" s="49" t="s">
        <v>183</v>
      </c>
      <c r="D71" s="49" t="s">
        <v>184</v>
      </c>
      <c r="E71" s="50">
        <v>3</v>
      </c>
      <c r="F71" s="50">
        <v>4</v>
      </c>
      <c r="G71" s="50">
        <v>2</v>
      </c>
      <c r="H71" s="50">
        <v>21549.900777777781</v>
      </c>
      <c r="I71" s="50">
        <v>69912</v>
      </c>
      <c r="J71" s="50">
        <v>14848</v>
      </c>
      <c r="K71" s="31">
        <f t="shared" si="11"/>
        <v>21546.900777777781</v>
      </c>
      <c r="L71" s="30">
        <f t="shared" si="12"/>
        <v>69908</v>
      </c>
      <c r="M71" s="30">
        <f t="shared" si="13"/>
        <v>14846</v>
      </c>
      <c r="N71" s="32">
        <f t="shared" si="14"/>
        <v>718230.02592592605</v>
      </c>
      <c r="O71" s="32">
        <f t="shared" si="15"/>
        <v>1747700</v>
      </c>
      <c r="P71" s="119">
        <f t="shared" si="16"/>
        <v>742300</v>
      </c>
    </row>
    <row r="72" spans="2:16">
      <c r="B72" s="110">
        <v>26</v>
      </c>
      <c r="C72" s="49" t="s">
        <v>120</v>
      </c>
      <c r="D72" s="49" t="s">
        <v>104</v>
      </c>
      <c r="E72" s="50">
        <v>21</v>
      </c>
      <c r="F72" s="50">
        <v>22826</v>
      </c>
      <c r="G72" s="50">
        <v>4208</v>
      </c>
      <c r="H72" s="50">
        <v>68</v>
      </c>
      <c r="I72" s="50">
        <v>69321</v>
      </c>
      <c r="J72" s="50">
        <v>12946</v>
      </c>
      <c r="K72" s="31">
        <f t="shared" si="11"/>
        <v>47</v>
      </c>
      <c r="L72" s="30">
        <f t="shared" si="12"/>
        <v>46495</v>
      </c>
      <c r="M72" s="30">
        <f t="shared" si="13"/>
        <v>8738</v>
      </c>
      <c r="N72" s="32">
        <f t="shared" si="14"/>
        <v>223.80952380952382</v>
      </c>
      <c r="O72" s="32">
        <f t="shared" si="15"/>
        <v>203.6931569263121</v>
      </c>
      <c r="P72" s="119">
        <f t="shared" si="16"/>
        <v>207.65209125475286</v>
      </c>
    </row>
    <row r="73" spans="2:16">
      <c r="B73" s="109">
        <v>27</v>
      </c>
      <c r="C73" s="49" t="s">
        <v>118</v>
      </c>
      <c r="D73" s="49" t="s">
        <v>59</v>
      </c>
      <c r="E73" s="50">
        <v>2289496</v>
      </c>
      <c r="F73" s="50">
        <v>95709</v>
      </c>
      <c r="G73" s="50">
        <v>18352</v>
      </c>
      <c r="H73" s="50">
        <v>1645479</v>
      </c>
      <c r="I73" s="50">
        <v>68647</v>
      </c>
      <c r="J73" s="50">
        <v>16771</v>
      </c>
      <c r="K73" s="31">
        <f t="shared" si="11"/>
        <v>-644017</v>
      </c>
      <c r="L73" s="30">
        <f t="shared" si="12"/>
        <v>-27062</v>
      </c>
      <c r="M73" s="30">
        <f t="shared" si="13"/>
        <v>-1581</v>
      </c>
      <c r="N73" s="32">
        <f t="shared" si="14"/>
        <v>-28.129203982011763</v>
      </c>
      <c r="O73" s="32">
        <f t="shared" si="15"/>
        <v>-28.275292814677826</v>
      </c>
      <c r="P73" s="119">
        <f t="shared" si="16"/>
        <v>-8.6148648648648649</v>
      </c>
    </row>
    <row r="74" spans="2:16">
      <c r="B74" s="110">
        <v>28</v>
      </c>
      <c r="C74" s="49" t="s">
        <v>125</v>
      </c>
      <c r="D74" s="49" t="s">
        <v>59</v>
      </c>
      <c r="E74" s="50">
        <v>4215280</v>
      </c>
      <c r="F74" s="50">
        <v>31734</v>
      </c>
      <c r="G74" s="50">
        <v>5857</v>
      </c>
      <c r="H74" s="50">
        <v>8415990</v>
      </c>
      <c r="I74" s="50">
        <v>67823</v>
      </c>
      <c r="J74" s="50">
        <v>12975</v>
      </c>
      <c r="K74" s="31">
        <f t="shared" si="11"/>
        <v>4200710</v>
      </c>
      <c r="L74" s="30">
        <f t="shared" si="12"/>
        <v>36089</v>
      </c>
      <c r="M74" s="30">
        <f t="shared" si="13"/>
        <v>7118</v>
      </c>
      <c r="N74" s="32">
        <f t="shared" si="14"/>
        <v>99.654352735761321</v>
      </c>
      <c r="O74" s="32">
        <f t="shared" si="15"/>
        <v>113.72345118800024</v>
      </c>
      <c r="P74" s="119">
        <f t="shared" si="16"/>
        <v>121.52979340959536</v>
      </c>
    </row>
    <row r="75" spans="2:16">
      <c r="B75" s="109">
        <v>29</v>
      </c>
      <c r="C75" s="49" t="s">
        <v>111</v>
      </c>
      <c r="D75" s="49" t="s">
        <v>104</v>
      </c>
      <c r="E75" s="50">
        <v>3372</v>
      </c>
      <c r="F75" s="50">
        <v>44506</v>
      </c>
      <c r="G75" s="50">
        <v>458</v>
      </c>
      <c r="H75" s="50">
        <v>1835</v>
      </c>
      <c r="I75" s="50">
        <v>63137</v>
      </c>
      <c r="J75" s="50">
        <v>686</v>
      </c>
      <c r="K75" s="31">
        <f t="shared" si="11"/>
        <v>-1537</v>
      </c>
      <c r="L75" s="30">
        <f t="shared" si="12"/>
        <v>18631</v>
      </c>
      <c r="M75" s="30">
        <f t="shared" si="13"/>
        <v>228</v>
      </c>
      <c r="N75" s="32">
        <f t="shared" si="14"/>
        <v>-45.581257413997626</v>
      </c>
      <c r="O75" s="32">
        <f t="shared" si="15"/>
        <v>41.861771446546534</v>
      </c>
      <c r="P75" s="119">
        <f t="shared" si="16"/>
        <v>49.78165938864629</v>
      </c>
    </row>
    <row r="76" spans="2:16">
      <c r="B76" s="110">
        <v>30</v>
      </c>
      <c r="C76" s="49" t="s">
        <v>112</v>
      </c>
      <c r="D76" s="49" t="s">
        <v>59</v>
      </c>
      <c r="E76" s="50">
        <v>489130</v>
      </c>
      <c r="F76" s="50">
        <v>40071</v>
      </c>
      <c r="G76" s="50">
        <v>3616</v>
      </c>
      <c r="H76" s="50">
        <v>759965</v>
      </c>
      <c r="I76" s="50">
        <v>60378</v>
      </c>
      <c r="J76" s="50">
        <v>5472</v>
      </c>
      <c r="K76" s="31">
        <f t="shared" si="11"/>
        <v>270835</v>
      </c>
      <c r="L76" s="30">
        <f t="shared" si="12"/>
        <v>20307</v>
      </c>
      <c r="M76" s="30">
        <f t="shared" si="13"/>
        <v>1856</v>
      </c>
      <c r="N76" s="32">
        <f t="shared" si="14"/>
        <v>55.370760329564739</v>
      </c>
      <c r="O76" s="32">
        <f t="shared" si="15"/>
        <v>50.677547353447629</v>
      </c>
      <c r="P76" s="119">
        <f t="shared" si="16"/>
        <v>51.327433628318587</v>
      </c>
    </row>
    <row r="77" spans="2:16">
      <c r="B77" s="109">
        <v>31</v>
      </c>
      <c r="C77" s="49" t="s">
        <v>121</v>
      </c>
      <c r="D77" s="49" t="s">
        <v>67</v>
      </c>
      <c r="E77" s="50">
        <v>921265.05</v>
      </c>
      <c r="F77" s="50">
        <v>55553</v>
      </c>
      <c r="G77" s="50">
        <v>15541</v>
      </c>
      <c r="H77" s="50">
        <v>1473781.5800000003</v>
      </c>
      <c r="I77" s="50">
        <v>60086</v>
      </c>
      <c r="J77" s="50">
        <v>14768</v>
      </c>
      <c r="K77" s="31">
        <f t="shared" si="11"/>
        <v>552516.53000000026</v>
      </c>
      <c r="L77" s="30">
        <f t="shared" si="12"/>
        <v>4533</v>
      </c>
      <c r="M77" s="30">
        <f t="shared" si="13"/>
        <v>-773</v>
      </c>
      <c r="N77" s="32">
        <f t="shared" si="14"/>
        <v>59.973677499217004</v>
      </c>
      <c r="O77" s="32">
        <f t="shared" si="15"/>
        <v>8.1597753496660843</v>
      </c>
      <c r="P77" s="119">
        <f t="shared" si="16"/>
        <v>-4.9739399009072773</v>
      </c>
    </row>
    <row r="78" spans="2:16">
      <c r="B78" s="110">
        <v>32</v>
      </c>
      <c r="C78" s="49" t="s">
        <v>185</v>
      </c>
      <c r="D78" s="49" t="s">
        <v>104</v>
      </c>
      <c r="E78" s="50">
        <v>60312</v>
      </c>
      <c r="F78" s="50">
        <v>7313</v>
      </c>
      <c r="G78" s="50">
        <v>1509</v>
      </c>
      <c r="H78" s="50">
        <v>122140</v>
      </c>
      <c r="I78" s="50">
        <v>58708</v>
      </c>
      <c r="J78" s="50">
        <v>3750</v>
      </c>
      <c r="K78" s="31">
        <f t="shared" si="11"/>
        <v>61828</v>
      </c>
      <c r="L78" s="30">
        <f t="shared" si="12"/>
        <v>51395</v>
      </c>
      <c r="M78" s="30">
        <f t="shared" si="13"/>
        <v>2241</v>
      </c>
      <c r="N78" s="32">
        <f t="shared" si="14"/>
        <v>102.51359596763496</v>
      </c>
      <c r="O78" s="32">
        <f t="shared" si="15"/>
        <v>702.78955285108702</v>
      </c>
      <c r="P78" s="119">
        <f t="shared" si="16"/>
        <v>148.5089463220676</v>
      </c>
    </row>
    <row r="79" spans="2:16">
      <c r="B79" s="109">
        <v>33</v>
      </c>
      <c r="C79" s="49" t="s">
        <v>124</v>
      </c>
      <c r="D79" s="49" t="s">
        <v>59</v>
      </c>
      <c r="E79" s="50">
        <v>180075</v>
      </c>
      <c r="F79" s="50">
        <v>14830</v>
      </c>
      <c r="G79" s="50">
        <v>887</v>
      </c>
      <c r="H79" s="50">
        <v>1155005</v>
      </c>
      <c r="I79" s="50">
        <v>58644</v>
      </c>
      <c r="J79" s="50">
        <v>2267</v>
      </c>
      <c r="K79" s="31">
        <f t="shared" si="11"/>
        <v>974930</v>
      </c>
      <c r="L79" s="30">
        <f t="shared" si="12"/>
        <v>43814</v>
      </c>
      <c r="M79" s="30">
        <f t="shared" si="13"/>
        <v>1380</v>
      </c>
      <c r="N79" s="32">
        <f t="shared" si="14"/>
        <v>541.40219353047337</v>
      </c>
      <c r="O79" s="32">
        <f t="shared" si="15"/>
        <v>295.44167228590698</v>
      </c>
      <c r="P79" s="119">
        <f t="shared" si="16"/>
        <v>155.58060879368659</v>
      </c>
    </row>
    <row r="80" spans="2:16">
      <c r="B80" s="110">
        <v>34</v>
      </c>
      <c r="C80" s="49" t="s">
        <v>114</v>
      </c>
      <c r="D80" s="49" t="s">
        <v>59</v>
      </c>
      <c r="E80" s="50">
        <v>266946.9779</v>
      </c>
      <c r="F80" s="50">
        <v>53317</v>
      </c>
      <c r="G80" s="50">
        <v>23648</v>
      </c>
      <c r="H80" s="50">
        <v>248353.47440000001</v>
      </c>
      <c r="I80" s="50">
        <v>57456</v>
      </c>
      <c r="J80" s="50">
        <v>26380</v>
      </c>
      <c r="K80" s="31">
        <f t="shared" si="11"/>
        <v>-18593.503499999992</v>
      </c>
      <c r="L80" s="30">
        <f t="shared" si="12"/>
        <v>4139</v>
      </c>
      <c r="M80" s="30">
        <f t="shared" si="13"/>
        <v>2732</v>
      </c>
      <c r="N80" s="32">
        <f t="shared" si="14"/>
        <v>-6.9652421789038703</v>
      </c>
      <c r="O80" s="32">
        <f t="shared" si="15"/>
        <v>7.7630024194909693</v>
      </c>
      <c r="P80" s="119">
        <f t="shared" si="16"/>
        <v>11.55277401894452</v>
      </c>
    </row>
    <row r="81" spans="2:16">
      <c r="B81" s="109">
        <v>35</v>
      </c>
      <c r="C81" s="49" t="s">
        <v>107</v>
      </c>
      <c r="D81" s="49" t="s">
        <v>59</v>
      </c>
      <c r="E81" s="50">
        <v>1091854</v>
      </c>
      <c r="F81" s="50">
        <v>72023</v>
      </c>
      <c r="G81" s="50">
        <v>21129</v>
      </c>
      <c r="H81" s="50">
        <v>842331.4</v>
      </c>
      <c r="I81" s="50">
        <v>53511</v>
      </c>
      <c r="J81" s="50">
        <v>16065</v>
      </c>
      <c r="K81" s="31">
        <f t="shared" si="11"/>
        <v>-249522.59999999998</v>
      </c>
      <c r="L81" s="30">
        <f t="shared" si="12"/>
        <v>-18512</v>
      </c>
      <c r="M81" s="30">
        <f t="shared" si="13"/>
        <v>-5064</v>
      </c>
      <c r="N81" s="32">
        <f t="shared" si="14"/>
        <v>-22.85311039754399</v>
      </c>
      <c r="O81" s="32">
        <f t="shared" si="15"/>
        <v>-25.7029004623523</v>
      </c>
      <c r="P81" s="119">
        <f t="shared" si="16"/>
        <v>-23.967059491693881</v>
      </c>
    </row>
    <row r="82" spans="2:16">
      <c r="B82" s="110">
        <v>36</v>
      </c>
      <c r="C82" s="49" t="s">
        <v>116</v>
      </c>
      <c r="D82" s="49" t="s">
        <v>59</v>
      </c>
      <c r="E82" s="50">
        <v>1566581</v>
      </c>
      <c r="F82" s="50">
        <v>46028</v>
      </c>
      <c r="G82" s="50">
        <v>29524</v>
      </c>
      <c r="H82" s="50">
        <v>1880044</v>
      </c>
      <c r="I82" s="50">
        <v>52764</v>
      </c>
      <c r="J82" s="50">
        <v>36444</v>
      </c>
      <c r="K82" s="31">
        <f t="shared" si="11"/>
        <v>313463</v>
      </c>
      <c r="L82" s="30">
        <f t="shared" si="12"/>
        <v>6736</v>
      </c>
      <c r="M82" s="30">
        <f t="shared" si="13"/>
        <v>6920</v>
      </c>
      <c r="N82" s="32">
        <f t="shared" si="14"/>
        <v>20.009370725165184</v>
      </c>
      <c r="O82" s="32">
        <f t="shared" si="15"/>
        <v>14.634570261579908</v>
      </c>
      <c r="P82" s="119">
        <f t="shared" si="16"/>
        <v>23.438558460913157</v>
      </c>
    </row>
    <row r="83" spans="2:16">
      <c r="B83" s="109">
        <v>37</v>
      </c>
      <c r="C83" s="49" t="s">
        <v>186</v>
      </c>
      <c r="D83" s="49" t="s">
        <v>59</v>
      </c>
      <c r="E83" s="50">
        <v>51975</v>
      </c>
      <c r="F83" s="50">
        <v>19270</v>
      </c>
      <c r="G83" s="50">
        <v>3540</v>
      </c>
      <c r="H83" s="50">
        <v>130111</v>
      </c>
      <c r="I83" s="50">
        <v>52757</v>
      </c>
      <c r="J83" s="50">
        <v>8019</v>
      </c>
      <c r="K83" s="31">
        <f t="shared" si="11"/>
        <v>78136</v>
      </c>
      <c r="L83" s="30">
        <f t="shared" si="12"/>
        <v>33487</v>
      </c>
      <c r="M83" s="30">
        <f t="shared" si="13"/>
        <v>4479</v>
      </c>
      <c r="N83" s="32">
        <f t="shared" si="14"/>
        <v>150.33381433381433</v>
      </c>
      <c r="O83" s="32">
        <f t="shared" si="15"/>
        <v>173.77789309807991</v>
      </c>
      <c r="P83" s="119">
        <f t="shared" si="16"/>
        <v>126.52542372881356</v>
      </c>
    </row>
    <row r="84" spans="2:16">
      <c r="B84" s="110">
        <v>38</v>
      </c>
      <c r="C84" s="49" t="s">
        <v>115</v>
      </c>
      <c r="D84" s="49" t="s">
        <v>59</v>
      </c>
      <c r="E84" s="50">
        <v>213704</v>
      </c>
      <c r="F84" s="50">
        <v>37585</v>
      </c>
      <c r="G84" s="50">
        <v>9084</v>
      </c>
      <c r="H84" s="50">
        <v>278303.86</v>
      </c>
      <c r="I84" s="50">
        <v>45538</v>
      </c>
      <c r="J84" s="50">
        <v>11033</v>
      </c>
      <c r="K84" s="31">
        <f t="shared" si="11"/>
        <v>64599.859999999986</v>
      </c>
      <c r="L84" s="30">
        <f t="shared" si="12"/>
        <v>7953</v>
      </c>
      <c r="M84" s="30">
        <f t="shared" si="13"/>
        <v>1949</v>
      </c>
      <c r="N84" s="32">
        <f t="shared" si="14"/>
        <v>30.228662074645296</v>
      </c>
      <c r="O84" s="32">
        <f t="shared" si="15"/>
        <v>21.160037248902487</v>
      </c>
      <c r="P84" s="119">
        <f t="shared" si="16"/>
        <v>21.455306032584765</v>
      </c>
    </row>
    <row r="85" spans="2:16">
      <c r="B85" s="109">
        <v>39</v>
      </c>
      <c r="C85" s="49" t="s">
        <v>187</v>
      </c>
      <c r="D85" s="49" t="s">
        <v>182</v>
      </c>
      <c r="E85" s="50">
        <v>750</v>
      </c>
      <c r="F85" s="50">
        <v>208</v>
      </c>
      <c r="G85" s="50">
        <v>1</v>
      </c>
      <c r="H85" s="50">
        <v>264200</v>
      </c>
      <c r="I85" s="50">
        <v>43632</v>
      </c>
      <c r="J85" s="50">
        <v>13068</v>
      </c>
      <c r="K85" s="31">
        <f t="shared" si="11"/>
        <v>263450</v>
      </c>
      <c r="L85" s="30">
        <f t="shared" si="12"/>
        <v>43424</v>
      </c>
      <c r="M85" s="30">
        <f t="shared" si="13"/>
        <v>13067</v>
      </c>
      <c r="N85" s="32">
        <f t="shared" si="14"/>
        <v>35126.666666666664</v>
      </c>
      <c r="O85" s="32">
        <f t="shared" si="15"/>
        <v>20876.923076923078</v>
      </c>
      <c r="P85" s="119">
        <f t="shared" si="16"/>
        <v>1306700</v>
      </c>
    </row>
    <row r="86" spans="2:16">
      <c r="B86" s="110">
        <v>40</v>
      </c>
      <c r="C86" s="49" t="s">
        <v>126</v>
      </c>
      <c r="D86" s="49" t="s">
        <v>59</v>
      </c>
      <c r="E86" s="50">
        <v>193088</v>
      </c>
      <c r="F86" s="50">
        <v>25534</v>
      </c>
      <c r="G86" s="50">
        <v>9783</v>
      </c>
      <c r="H86" s="50">
        <v>288696.5</v>
      </c>
      <c r="I86" s="50">
        <v>42625</v>
      </c>
      <c r="J86" s="50">
        <v>14167</v>
      </c>
      <c r="K86" s="31">
        <f t="shared" si="11"/>
        <v>95608.5</v>
      </c>
      <c r="L86" s="30">
        <f t="shared" si="12"/>
        <v>17091</v>
      </c>
      <c r="M86" s="30">
        <f t="shared" si="13"/>
        <v>4384</v>
      </c>
      <c r="N86" s="32">
        <f t="shared" si="14"/>
        <v>49.515505883327812</v>
      </c>
      <c r="O86" s="32">
        <f t="shared" si="15"/>
        <v>66.934283700164485</v>
      </c>
      <c r="P86" s="119">
        <f t="shared" si="16"/>
        <v>44.812429725033219</v>
      </c>
    </row>
    <row r="87" spans="2:16">
      <c r="B87" s="109">
        <v>41</v>
      </c>
      <c r="C87" s="49" t="s">
        <v>158</v>
      </c>
      <c r="D87" s="49" t="s">
        <v>59</v>
      </c>
      <c r="E87" s="50">
        <v>57000</v>
      </c>
      <c r="F87" s="50">
        <v>460</v>
      </c>
      <c r="G87" s="50">
        <v>93</v>
      </c>
      <c r="H87" s="50">
        <v>5698504</v>
      </c>
      <c r="I87" s="50">
        <v>40248</v>
      </c>
      <c r="J87" s="50">
        <v>8147</v>
      </c>
      <c r="K87" s="31">
        <f t="shared" si="11"/>
        <v>5641504</v>
      </c>
      <c r="L87" s="30">
        <f t="shared" si="12"/>
        <v>39788</v>
      </c>
      <c r="M87" s="30">
        <f t="shared" si="13"/>
        <v>8054</v>
      </c>
      <c r="N87" s="32">
        <f t="shared" si="14"/>
        <v>9897.3754385964912</v>
      </c>
      <c r="O87" s="32">
        <f t="shared" si="15"/>
        <v>8649.565217391304</v>
      </c>
      <c r="P87" s="119">
        <f t="shared" si="16"/>
        <v>8660.2150537634407</v>
      </c>
    </row>
    <row r="88" spans="2:16">
      <c r="B88" s="110">
        <v>42</v>
      </c>
      <c r="C88" s="49" t="s">
        <v>122</v>
      </c>
      <c r="D88" s="49" t="s">
        <v>67</v>
      </c>
      <c r="E88" s="50">
        <v>549709.78600000008</v>
      </c>
      <c r="F88" s="50">
        <v>46376</v>
      </c>
      <c r="G88" s="50">
        <v>14735</v>
      </c>
      <c r="H88" s="50">
        <v>367362.09699999995</v>
      </c>
      <c r="I88" s="50">
        <v>39627</v>
      </c>
      <c r="J88" s="50">
        <v>12511</v>
      </c>
      <c r="K88" s="31">
        <f t="shared" si="11"/>
        <v>-182347.68900000013</v>
      </c>
      <c r="L88" s="30">
        <f t="shared" si="12"/>
        <v>-6749</v>
      </c>
      <c r="M88" s="30">
        <f t="shared" si="13"/>
        <v>-2224</v>
      </c>
      <c r="N88" s="32">
        <f t="shared" si="14"/>
        <v>-33.171628674625794</v>
      </c>
      <c r="O88" s="32">
        <f t="shared" si="15"/>
        <v>-14.552785923753667</v>
      </c>
      <c r="P88" s="119">
        <f t="shared" si="16"/>
        <v>-15.093315235833051</v>
      </c>
    </row>
    <row r="89" spans="2:16">
      <c r="B89" s="109">
        <v>43</v>
      </c>
      <c r="C89" s="49" t="s">
        <v>160</v>
      </c>
      <c r="D89" s="49" t="s">
        <v>59</v>
      </c>
      <c r="E89" s="50">
        <v>5</v>
      </c>
      <c r="F89" s="50">
        <v>3</v>
      </c>
      <c r="G89" s="50">
        <v>1</v>
      </c>
      <c r="H89" s="50">
        <v>72227.5</v>
      </c>
      <c r="I89" s="50">
        <v>37070</v>
      </c>
      <c r="J89" s="50">
        <v>17075</v>
      </c>
      <c r="K89" s="31">
        <f t="shared" si="11"/>
        <v>72222.5</v>
      </c>
      <c r="L89" s="30">
        <f t="shared" si="12"/>
        <v>37067</v>
      </c>
      <c r="M89" s="30">
        <f t="shared" si="13"/>
        <v>17074</v>
      </c>
      <c r="N89" s="171">
        <f t="shared" si="14"/>
        <v>1444450</v>
      </c>
      <c r="O89" s="172">
        <f t="shared" si="15"/>
        <v>1235566.6666666665</v>
      </c>
      <c r="P89" s="119">
        <f t="shared" si="16"/>
        <v>1707400</v>
      </c>
    </row>
    <row r="90" spans="2:16">
      <c r="B90" s="110">
        <v>44</v>
      </c>
      <c r="C90" s="49" t="s">
        <v>159</v>
      </c>
      <c r="D90" s="49" t="s">
        <v>59</v>
      </c>
      <c r="E90" s="50">
        <v>83095.964999999997</v>
      </c>
      <c r="F90" s="50">
        <v>19217</v>
      </c>
      <c r="G90" s="50">
        <v>1045</v>
      </c>
      <c r="H90" s="50">
        <v>179427.70499999999</v>
      </c>
      <c r="I90" s="50">
        <v>36338</v>
      </c>
      <c r="J90" s="50">
        <v>1906</v>
      </c>
      <c r="K90" s="31">
        <f t="shared" si="11"/>
        <v>96331.739999999991</v>
      </c>
      <c r="L90" s="30">
        <f t="shared" si="12"/>
        <v>17121</v>
      </c>
      <c r="M90" s="30">
        <f t="shared" si="13"/>
        <v>861</v>
      </c>
      <c r="N90" s="32">
        <f t="shared" si="14"/>
        <v>115.92830048968081</v>
      </c>
      <c r="O90" s="32">
        <f t="shared" si="15"/>
        <v>89.092990581256188</v>
      </c>
      <c r="P90" s="119">
        <f t="shared" si="16"/>
        <v>82.392344497607652</v>
      </c>
    </row>
    <row r="91" spans="2:16">
      <c r="B91" s="109">
        <v>45</v>
      </c>
      <c r="C91" s="49" t="s">
        <v>84</v>
      </c>
      <c r="D91" s="49" t="s">
        <v>59</v>
      </c>
      <c r="E91" s="50">
        <v>27320</v>
      </c>
      <c r="F91" s="50">
        <v>1469</v>
      </c>
      <c r="G91" s="50">
        <v>2</v>
      </c>
      <c r="H91" s="50">
        <v>1211535</v>
      </c>
      <c r="I91" s="50">
        <v>35645</v>
      </c>
      <c r="J91" s="50">
        <v>2805</v>
      </c>
      <c r="K91" s="31">
        <f t="shared" si="11"/>
        <v>1184215</v>
      </c>
      <c r="L91" s="30">
        <f t="shared" si="12"/>
        <v>34176</v>
      </c>
      <c r="M91" s="30">
        <f t="shared" si="13"/>
        <v>2803</v>
      </c>
      <c r="N91" s="32">
        <f t="shared" si="14"/>
        <v>4334.6083455344069</v>
      </c>
      <c r="O91" s="32">
        <f t="shared" si="15"/>
        <v>2326.4805990469708</v>
      </c>
      <c r="P91" s="119">
        <f t="shared" si="16"/>
        <v>140150</v>
      </c>
    </row>
    <row r="92" spans="2:16">
      <c r="B92" s="110">
        <v>46</v>
      </c>
      <c r="C92" s="49" t="s">
        <v>128</v>
      </c>
      <c r="D92" s="49" t="s">
        <v>104</v>
      </c>
      <c r="E92" s="50">
        <v>3300</v>
      </c>
      <c r="F92" s="50">
        <v>23114</v>
      </c>
      <c r="G92" s="50">
        <v>9896</v>
      </c>
      <c r="H92" s="50">
        <v>4966</v>
      </c>
      <c r="I92" s="50">
        <v>33512</v>
      </c>
      <c r="J92" s="50">
        <v>14449</v>
      </c>
      <c r="K92" s="31">
        <f t="shared" si="11"/>
        <v>1666</v>
      </c>
      <c r="L92" s="30">
        <f t="shared" si="12"/>
        <v>10398</v>
      </c>
      <c r="M92" s="30">
        <f t="shared" si="13"/>
        <v>4553</v>
      </c>
      <c r="N92" s="32">
        <f t="shared" si="14"/>
        <v>50.484848484848484</v>
      </c>
      <c r="O92" s="32">
        <f t="shared" si="15"/>
        <v>44.985722938478844</v>
      </c>
      <c r="P92" s="119">
        <f t="shared" si="16"/>
        <v>46.008488278092159</v>
      </c>
    </row>
    <row r="93" spans="2:16">
      <c r="B93" s="109">
        <v>47</v>
      </c>
      <c r="C93" s="49" t="s">
        <v>117</v>
      </c>
      <c r="D93" s="49" t="s">
        <v>104</v>
      </c>
      <c r="E93" s="50">
        <v>13798</v>
      </c>
      <c r="F93" s="50">
        <v>53301</v>
      </c>
      <c r="G93" s="50">
        <v>9953</v>
      </c>
      <c r="H93" s="50">
        <v>8754</v>
      </c>
      <c r="I93" s="50">
        <v>33461</v>
      </c>
      <c r="J93" s="50">
        <v>6294</v>
      </c>
      <c r="K93" s="31">
        <f t="shared" si="11"/>
        <v>-5044</v>
      </c>
      <c r="L93" s="30">
        <f t="shared" si="12"/>
        <v>-19840</v>
      </c>
      <c r="M93" s="30">
        <f t="shared" si="13"/>
        <v>-3659</v>
      </c>
      <c r="N93" s="32">
        <f t="shared" si="14"/>
        <v>-36.55602261197275</v>
      </c>
      <c r="O93" s="32">
        <f t="shared" si="15"/>
        <v>-37.22256618074708</v>
      </c>
      <c r="P93" s="119">
        <f t="shared" si="16"/>
        <v>-36.76278508992263</v>
      </c>
    </row>
    <row r="94" spans="2:16">
      <c r="B94" s="110">
        <v>48</v>
      </c>
      <c r="C94" s="49" t="s">
        <v>188</v>
      </c>
      <c r="D94" s="49" t="s">
        <v>59</v>
      </c>
      <c r="E94" s="50">
        <v>4903946</v>
      </c>
      <c r="F94" s="50">
        <v>86651</v>
      </c>
      <c r="G94" s="50">
        <v>15928</v>
      </c>
      <c r="H94" s="50">
        <v>2326810</v>
      </c>
      <c r="I94" s="50">
        <v>33419</v>
      </c>
      <c r="J94" s="50">
        <v>7667</v>
      </c>
      <c r="K94" s="31">
        <f t="shared" si="11"/>
        <v>-2577136</v>
      </c>
      <c r="L94" s="30">
        <f t="shared" si="12"/>
        <v>-53232</v>
      </c>
      <c r="M94" s="30">
        <f t="shared" si="13"/>
        <v>-8261</v>
      </c>
      <c r="N94" s="32">
        <f t="shared" si="14"/>
        <v>-52.552291562753751</v>
      </c>
      <c r="O94" s="32">
        <f t="shared" si="15"/>
        <v>-61.432643593264935</v>
      </c>
      <c r="P94" s="119">
        <f t="shared" si="16"/>
        <v>-51.864640883977899</v>
      </c>
    </row>
    <row r="95" spans="2:16">
      <c r="B95" s="109">
        <v>49</v>
      </c>
      <c r="C95" s="49" t="s">
        <v>129</v>
      </c>
      <c r="D95" s="49" t="s">
        <v>130</v>
      </c>
      <c r="E95" s="50">
        <v>9420.14</v>
      </c>
      <c r="F95" s="50">
        <v>29407</v>
      </c>
      <c r="G95" s="50">
        <v>14526</v>
      </c>
      <c r="H95" s="50">
        <v>11500.149000000003</v>
      </c>
      <c r="I95" s="50">
        <v>32711</v>
      </c>
      <c r="J95" s="50">
        <v>17796</v>
      </c>
      <c r="K95" s="31">
        <f t="shared" si="11"/>
        <v>2080.0090000000037</v>
      </c>
      <c r="L95" s="30">
        <f t="shared" si="12"/>
        <v>3304</v>
      </c>
      <c r="M95" s="30">
        <f t="shared" si="13"/>
        <v>3270</v>
      </c>
      <c r="N95" s="32">
        <f t="shared" si="14"/>
        <v>22.080446787415088</v>
      </c>
      <c r="O95" s="32">
        <f t="shared" si="15"/>
        <v>11.235420138062366</v>
      </c>
      <c r="P95" s="119">
        <f t="shared" si="16"/>
        <v>22.511358942585709</v>
      </c>
    </row>
    <row r="96" spans="2:16" ht="18" thickBot="1">
      <c r="B96" s="121">
        <v>50</v>
      </c>
      <c r="C96" s="122" t="s">
        <v>189</v>
      </c>
      <c r="D96" s="122" t="s">
        <v>59</v>
      </c>
      <c r="E96" s="123">
        <v>47089</v>
      </c>
      <c r="F96" s="123">
        <v>49748</v>
      </c>
      <c r="G96" s="123">
        <v>9280</v>
      </c>
      <c r="H96" s="123">
        <v>26687</v>
      </c>
      <c r="I96" s="123">
        <v>32443</v>
      </c>
      <c r="J96" s="123">
        <v>6053</v>
      </c>
      <c r="K96" s="127">
        <f t="shared" si="11"/>
        <v>-20402</v>
      </c>
      <c r="L96" s="128">
        <f t="shared" si="12"/>
        <v>-17305</v>
      </c>
      <c r="M96" s="128">
        <f t="shared" si="13"/>
        <v>-3227</v>
      </c>
      <c r="N96" s="124">
        <f t="shared" si="14"/>
        <v>-43.326466903098385</v>
      </c>
      <c r="O96" s="124">
        <f t="shared" si="15"/>
        <v>-34.785318002733781</v>
      </c>
      <c r="P96" s="125">
        <f t="shared" si="16"/>
        <v>-34.77370689655173</v>
      </c>
    </row>
    <row r="97" spans="2:16">
      <c r="B97" s="35"/>
      <c r="C97" s="36"/>
      <c r="D97" s="37"/>
      <c r="E97" s="38"/>
      <c r="F97" s="38"/>
      <c r="G97" s="38"/>
      <c r="H97" s="39"/>
      <c r="I97" s="38"/>
      <c r="J97" s="38"/>
      <c r="K97" s="40"/>
      <c r="L97" s="41"/>
      <c r="M97" s="41"/>
      <c r="N97" s="42"/>
      <c r="O97" s="42"/>
      <c r="P97" s="42"/>
    </row>
    <row r="98" spans="2:16">
      <c r="B98" s="43"/>
      <c r="C98"/>
      <c r="D98" s="44"/>
      <c r="E98"/>
      <c r="F98"/>
      <c r="G98"/>
      <c r="H98"/>
      <c r="I98"/>
      <c r="J98"/>
      <c r="K98"/>
      <c r="L98"/>
      <c r="M98"/>
      <c r="N98"/>
      <c r="O98"/>
      <c r="P98"/>
    </row>
    <row r="99" spans="2:16" ht="21.75" thickBot="1">
      <c r="B99" s="202" t="s">
        <v>151</v>
      </c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4"/>
      <c r="P99" s="118"/>
    </row>
    <row r="100" spans="2:16">
      <c r="B100" s="205" t="s">
        <v>45</v>
      </c>
      <c r="C100" s="200" t="s">
        <v>46</v>
      </c>
      <c r="D100" s="198" t="s">
        <v>47</v>
      </c>
      <c r="E100" s="200" t="s">
        <v>178</v>
      </c>
      <c r="F100" s="200"/>
      <c r="G100" s="200"/>
      <c r="H100" s="200" t="s">
        <v>190</v>
      </c>
      <c r="I100" s="200"/>
      <c r="J100" s="200"/>
      <c r="K100" s="200" t="s">
        <v>48</v>
      </c>
      <c r="L100" s="200"/>
      <c r="M100" s="200"/>
      <c r="N100" s="200" t="s">
        <v>49</v>
      </c>
      <c r="O100" s="200"/>
      <c r="P100" s="208"/>
    </row>
    <row r="101" spans="2:16" ht="27.75">
      <c r="B101" s="206"/>
      <c r="C101" s="207"/>
      <c r="D101" s="199"/>
      <c r="E101" s="33" t="s">
        <v>50</v>
      </c>
      <c r="F101" s="33" t="s">
        <v>51</v>
      </c>
      <c r="G101" s="33" t="s">
        <v>52</v>
      </c>
      <c r="H101" s="33" t="s">
        <v>50</v>
      </c>
      <c r="I101" s="33" t="s">
        <v>51</v>
      </c>
      <c r="J101" s="33" t="s">
        <v>52</v>
      </c>
      <c r="K101" s="33" t="s">
        <v>50</v>
      </c>
      <c r="L101" s="33" t="s">
        <v>53</v>
      </c>
      <c r="M101" s="33" t="s">
        <v>54</v>
      </c>
      <c r="N101" s="33" t="s">
        <v>50</v>
      </c>
      <c r="O101" s="33" t="s">
        <v>53</v>
      </c>
      <c r="P101" s="108" t="s">
        <v>54</v>
      </c>
    </row>
    <row r="102" spans="2:16">
      <c r="B102" s="109">
        <v>1</v>
      </c>
      <c r="C102" s="49" t="s">
        <v>55</v>
      </c>
      <c r="D102" s="49" t="s">
        <v>56</v>
      </c>
      <c r="E102" s="50">
        <v>15776</v>
      </c>
      <c r="F102" s="50">
        <v>1728427</v>
      </c>
      <c r="G102" s="50">
        <v>652569</v>
      </c>
      <c r="H102" s="50">
        <v>16048</v>
      </c>
      <c r="I102" s="50">
        <v>1572445</v>
      </c>
      <c r="J102" s="50">
        <v>657778</v>
      </c>
      <c r="K102" s="30">
        <f>H102-E102</f>
        <v>272</v>
      </c>
      <c r="L102" s="30">
        <f>I102-F102</f>
        <v>-155982</v>
      </c>
      <c r="M102" s="30">
        <f>J102-G102</f>
        <v>5209</v>
      </c>
      <c r="N102" s="32">
        <f>K102/E102*100</f>
        <v>1.7241379310344827</v>
      </c>
      <c r="O102" s="32">
        <f>L102/F102*100</f>
        <v>-9.0245060971623321</v>
      </c>
      <c r="P102" s="119">
        <f>M102/G102*100</f>
        <v>0.79822976574124727</v>
      </c>
    </row>
    <row r="103" spans="2:16">
      <c r="B103" s="110">
        <v>2</v>
      </c>
      <c r="C103" s="49" t="s">
        <v>57</v>
      </c>
      <c r="D103" s="49" t="s">
        <v>56</v>
      </c>
      <c r="E103" s="50">
        <v>8480</v>
      </c>
      <c r="F103" s="50">
        <v>856570</v>
      </c>
      <c r="G103" s="50">
        <v>487008</v>
      </c>
      <c r="H103" s="50">
        <v>8900</v>
      </c>
      <c r="I103" s="50">
        <v>823086</v>
      </c>
      <c r="J103" s="50">
        <v>511296</v>
      </c>
      <c r="K103" s="30">
        <f t="shared" ref="K103:M103" si="17">H103-E103</f>
        <v>420</v>
      </c>
      <c r="L103" s="52">
        <f t="shared" si="17"/>
        <v>-33484</v>
      </c>
      <c r="M103" s="52">
        <f t="shared" si="17"/>
        <v>24288</v>
      </c>
      <c r="N103" s="32">
        <f t="shared" ref="N103:P103" si="18">K103/E103*100</f>
        <v>4.9528301886792452</v>
      </c>
      <c r="O103" s="32">
        <f t="shared" si="18"/>
        <v>-3.9090792346218053</v>
      </c>
      <c r="P103" s="119">
        <f t="shared" si="18"/>
        <v>4.9871870687955848</v>
      </c>
    </row>
    <row r="104" spans="2:16">
      <c r="B104" s="109">
        <v>3</v>
      </c>
      <c r="C104" s="49" t="s">
        <v>68</v>
      </c>
      <c r="D104" s="49" t="s">
        <v>59</v>
      </c>
      <c r="E104" s="50">
        <v>665000</v>
      </c>
      <c r="F104" s="50">
        <v>81397</v>
      </c>
      <c r="G104" s="50">
        <v>160876</v>
      </c>
      <c r="H104" s="50">
        <v>682000</v>
      </c>
      <c r="I104" s="50">
        <v>84962</v>
      </c>
      <c r="J104" s="50">
        <v>169336</v>
      </c>
      <c r="K104" s="30">
        <f t="shared" ref="K104:K151" si="19">H104-E104</f>
        <v>17000</v>
      </c>
      <c r="L104" s="52">
        <f t="shared" ref="L104:L151" si="20">I104-F104</f>
        <v>3565</v>
      </c>
      <c r="M104" s="52">
        <f t="shared" ref="M104:M151" si="21">J104-G104</f>
        <v>8460</v>
      </c>
      <c r="N104" s="32">
        <f t="shared" ref="N104:N151" si="22">K104/E104*100</f>
        <v>2.5563909774436091</v>
      </c>
      <c r="O104" s="32">
        <f t="shared" ref="O104:O151" si="23">L104/F104*100</f>
        <v>4.3797682961288498</v>
      </c>
      <c r="P104" s="119">
        <f t="shared" ref="P104:P151" si="24">M104/G104*100</f>
        <v>5.2587085705760952</v>
      </c>
    </row>
    <row r="105" spans="2:16">
      <c r="B105" s="110">
        <v>4</v>
      </c>
      <c r="C105" s="49" t="s">
        <v>58</v>
      </c>
      <c r="D105" s="49" t="s">
        <v>59</v>
      </c>
      <c r="E105" s="50">
        <v>8095800</v>
      </c>
      <c r="F105" s="50">
        <v>642508</v>
      </c>
      <c r="G105" s="50">
        <v>119857</v>
      </c>
      <c r="H105" s="50">
        <v>8284980</v>
      </c>
      <c r="I105" s="50">
        <v>856857</v>
      </c>
      <c r="J105" s="50">
        <v>160507</v>
      </c>
      <c r="K105" s="30">
        <f t="shared" si="19"/>
        <v>189180</v>
      </c>
      <c r="L105" s="52">
        <f t="shared" si="20"/>
        <v>214349</v>
      </c>
      <c r="M105" s="52">
        <f t="shared" si="21"/>
        <v>40650</v>
      </c>
      <c r="N105" s="32">
        <f t="shared" si="22"/>
        <v>2.3367672126287706</v>
      </c>
      <c r="O105" s="32">
        <f t="shared" si="23"/>
        <v>33.361296668679614</v>
      </c>
      <c r="P105" s="119">
        <f t="shared" si="24"/>
        <v>33.91541587057911</v>
      </c>
    </row>
    <row r="106" spans="2:16">
      <c r="B106" s="109">
        <v>5</v>
      </c>
      <c r="C106" s="49" t="s">
        <v>64</v>
      </c>
      <c r="D106" s="49" t="s">
        <v>59</v>
      </c>
      <c r="E106" s="50">
        <v>2912978</v>
      </c>
      <c r="F106" s="50">
        <v>231392</v>
      </c>
      <c r="G106" s="50">
        <v>57337</v>
      </c>
      <c r="H106" s="50">
        <v>7422220</v>
      </c>
      <c r="I106" s="50">
        <v>541988</v>
      </c>
      <c r="J106" s="50">
        <v>138973</v>
      </c>
      <c r="K106" s="30">
        <f t="shared" si="19"/>
        <v>4509242</v>
      </c>
      <c r="L106" s="30">
        <f t="shared" si="20"/>
        <v>310596</v>
      </c>
      <c r="M106" s="52">
        <f t="shared" si="21"/>
        <v>81636</v>
      </c>
      <c r="N106" s="32">
        <f t="shared" si="22"/>
        <v>154.79835412419868</v>
      </c>
      <c r="O106" s="32">
        <f t="shared" si="23"/>
        <v>134.22935970128614</v>
      </c>
      <c r="P106" s="119">
        <f t="shared" si="24"/>
        <v>142.37926644226241</v>
      </c>
    </row>
    <row r="107" spans="2:16">
      <c r="B107" s="110">
        <v>6</v>
      </c>
      <c r="C107" s="49" t="s">
        <v>61</v>
      </c>
      <c r="D107" s="49" t="s">
        <v>59</v>
      </c>
      <c r="E107" s="50">
        <v>12068270</v>
      </c>
      <c r="F107" s="50">
        <v>618172</v>
      </c>
      <c r="G107" s="50">
        <v>87369</v>
      </c>
      <c r="H107" s="50">
        <v>11916090</v>
      </c>
      <c r="I107" s="50">
        <v>584827</v>
      </c>
      <c r="J107" s="50">
        <v>92574</v>
      </c>
      <c r="K107" s="30">
        <f t="shared" si="19"/>
        <v>-152180</v>
      </c>
      <c r="L107" s="52">
        <f t="shared" si="20"/>
        <v>-33345</v>
      </c>
      <c r="M107" s="52">
        <f t="shared" si="21"/>
        <v>5205</v>
      </c>
      <c r="N107" s="32">
        <f t="shared" si="22"/>
        <v>-1.2609926692061082</v>
      </c>
      <c r="O107" s="32">
        <f t="shared" si="23"/>
        <v>-5.3941297891201803</v>
      </c>
      <c r="P107" s="119">
        <f t="shared" si="24"/>
        <v>5.9574906431342924</v>
      </c>
    </row>
    <row r="108" spans="2:16">
      <c r="B108" s="109">
        <v>7</v>
      </c>
      <c r="C108" s="49" t="s">
        <v>60</v>
      </c>
      <c r="D108" s="49" t="s">
        <v>59</v>
      </c>
      <c r="E108" s="50">
        <v>6096494</v>
      </c>
      <c r="F108" s="50">
        <v>693906</v>
      </c>
      <c r="G108" s="50">
        <v>79402</v>
      </c>
      <c r="H108" s="50">
        <v>5040222</v>
      </c>
      <c r="I108" s="50">
        <v>640743</v>
      </c>
      <c r="J108" s="50">
        <v>73630</v>
      </c>
      <c r="K108" s="30">
        <f t="shared" si="19"/>
        <v>-1056272</v>
      </c>
      <c r="L108" s="52">
        <f t="shared" si="20"/>
        <v>-53163</v>
      </c>
      <c r="M108" s="52">
        <f t="shared" si="21"/>
        <v>-5772</v>
      </c>
      <c r="N108" s="32">
        <f t="shared" si="22"/>
        <v>-17.325892553982666</v>
      </c>
      <c r="O108" s="32">
        <f t="shared" si="23"/>
        <v>-7.6614123526817748</v>
      </c>
      <c r="P108" s="119">
        <f t="shared" si="24"/>
        <v>-7.2693383038210628</v>
      </c>
    </row>
    <row r="109" spans="2:16">
      <c r="B109" s="110">
        <v>8</v>
      </c>
      <c r="C109" s="49" t="s">
        <v>110</v>
      </c>
      <c r="D109" s="49" t="s">
        <v>104</v>
      </c>
      <c r="E109" s="50">
        <v>520777</v>
      </c>
      <c r="F109" s="50">
        <v>192904</v>
      </c>
      <c r="G109" s="50">
        <v>54626</v>
      </c>
      <c r="H109" s="50">
        <v>569284</v>
      </c>
      <c r="I109" s="50">
        <v>202983</v>
      </c>
      <c r="J109" s="50">
        <v>65049</v>
      </c>
      <c r="K109" s="52">
        <f t="shared" si="19"/>
        <v>48507</v>
      </c>
      <c r="L109" s="52">
        <f t="shared" si="20"/>
        <v>10079</v>
      </c>
      <c r="M109" s="52">
        <f t="shared" si="21"/>
        <v>10423</v>
      </c>
      <c r="N109" s="32">
        <f t="shared" si="22"/>
        <v>9.3143514402517784</v>
      </c>
      <c r="O109" s="32">
        <f t="shared" si="23"/>
        <v>5.2248786961390117</v>
      </c>
      <c r="P109" s="119">
        <f t="shared" si="24"/>
        <v>19.080657562332956</v>
      </c>
    </row>
    <row r="110" spans="2:16">
      <c r="B110" s="109">
        <v>9</v>
      </c>
      <c r="C110" s="49" t="s">
        <v>66</v>
      </c>
      <c r="D110" s="49" t="s">
        <v>67</v>
      </c>
      <c r="E110" s="50">
        <v>193730.30999999997</v>
      </c>
      <c r="F110" s="50">
        <v>98818</v>
      </c>
      <c r="G110" s="50">
        <v>66097</v>
      </c>
      <c r="H110" s="50">
        <v>159625.21400000004</v>
      </c>
      <c r="I110" s="50">
        <v>82913</v>
      </c>
      <c r="J110" s="50">
        <v>55661</v>
      </c>
      <c r="K110" s="30">
        <f t="shared" si="19"/>
        <v>-34105.095999999932</v>
      </c>
      <c r="L110" s="30">
        <f t="shared" si="20"/>
        <v>-15905</v>
      </c>
      <c r="M110" s="52">
        <f t="shared" si="21"/>
        <v>-10436</v>
      </c>
      <c r="N110" s="32">
        <f t="shared" si="22"/>
        <v>-17.604419256852445</v>
      </c>
      <c r="O110" s="32">
        <f t="shared" si="23"/>
        <v>-16.095245805420067</v>
      </c>
      <c r="P110" s="119">
        <f t="shared" si="24"/>
        <v>-15.788916289695448</v>
      </c>
    </row>
    <row r="111" spans="2:16">
      <c r="B111" s="110">
        <v>10</v>
      </c>
      <c r="C111" s="49" t="s">
        <v>102</v>
      </c>
      <c r="D111" s="49" t="s">
        <v>59</v>
      </c>
      <c r="E111" s="50">
        <v>2235347</v>
      </c>
      <c r="F111" s="50">
        <v>261855</v>
      </c>
      <c r="G111" s="50">
        <v>25863</v>
      </c>
      <c r="H111" s="50">
        <v>2255727.5</v>
      </c>
      <c r="I111" s="50">
        <v>252325</v>
      </c>
      <c r="J111" s="50">
        <v>50985</v>
      </c>
      <c r="K111" s="30">
        <f t="shared" si="19"/>
        <v>20380.5</v>
      </c>
      <c r="L111" s="52">
        <f t="shared" si="20"/>
        <v>-9530</v>
      </c>
      <c r="M111" s="52">
        <f t="shared" si="21"/>
        <v>25122</v>
      </c>
      <c r="N111" s="32">
        <f t="shared" si="22"/>
        <v>0.91173764073318364</v>
      </c>
      <c r="O111" s="32">
        <f t="shared" si="23"/>
        <v>-3.6394187622921086</v>
      </c>
      <c r="P111" s="119">
        <f t="shared" si="24"/>
        <v>97.134903143486838</v>
      </c>
    </row>
    <row r="112" spans="2:16">
      <c r="B112" s="109">
        <v>11</v>
      </c>
      <c r="C112" s="49" t="s">
        <v>116</v>
      </c>
      <c r="D112" s="49" t="s">
        <v>59</v>
      </c>
      <c r="E112" s="50">
        <v>1566581</v>
      </c>
      <c r="F112" s="50">
        <v>46028</v>
      </c>
      <c r="G112" s="50">
        <v>29524</v>
      </c>
      <c r="H112" s="50">
        <v>1880044</v>
      </c>
      <c r="I112" s="50">
        <v>52764</v>
      </c>
      <c r="J112" s="50">
        <v>36444</v>
      </c>
      <c r="K112" s="30">
        <f t="shared" si="19"/>
        <v>313463</v>
      </c>
      <c r="L112" s="52">
        <f t="shared" si="20"/>
        <v>6736</v>
      </c>
      <c r="M112" s="52">
        <f t="shared" si="21"/>
        <v>6920</v>
      </c>
      <c r="N112" s="32">
        <f t="shared" si="22"/>
        <v>20.009370725165184</v>
      </c>
      <c r="O112" s="32">
        <f t="shared" si="23"/>
        <v>14.634570261579908</v>
      </c>
      <c r="P112" s="119">
        <f t="shared" si="24"/>
        <v>23.438558460913157</v>
      </c>
    </row>
    <row r="113" spans="2:16">
      <c r="B113" s="110">
        <v>12</v>
      </c>
      <c r="C113" s="49" t="s">
        <v>65</v>
      </c>
      <c r="D113" s="49" t="s">
        <v>59</v>
      </c>
      <c r="E113" s="50">
        <v>10916379</v>
      </c>
      <c r="F113" s="50">
        <v>270253</v>
      </c>
      <c r="G113" s="50">
        <v>67050</v>
      </c>
      <c r="H113" s="50">
        <v>6227872</v>
      </c>
      <c r="I113" s="50">
        <v>153804</v>
      </c>
      <c r="J113" s="50">
        <v>29696</v>
      </c>
      <c r="K113" s="52">
        <f t="shared" si="19"/>
        <v>-4688507</v>
      </c>
      <c r="L113" s="52">
        <f t="shared" si="20"/>
        <v>-116449</v>
      </c>
      <c r="M113" s="52">
        <f t="shared" si="21"/>
        <v>-37354</v>
      </c>
      <c r="N113" s="32">
        <f t="shared" si="22"/>
        <v>-42.949287488094726</v>
      </c>
      <c r="O113" s="32">
        <f t="shared" si="23"/>
        <v>-43.08888337964796</v>
      </c>
      <c r="P113" s="119">
        <f t="shared" si="24"/>
        <v>-55.710663683818055</v>
      </c>
    </row>
    <row r="114" spans="2:16">
      <c r="B114" s="109">
        <v>13</v>
      </c>
      <c r="C114" s="49" t="s">
        <v>114</v>
      </c>
      <c r="D114" s="49" t="s">
        <v>59</v>
      </c>
      <c r="E114" s="50">
        <v>266946.9779</v>
      </c>
      <c r="F114" s="50">
        <v>53317</v>
      </c>
      <c r="G114" s="50">
        <v>23648</v>
      </c>
      <c r="H114" s="50">
        <v>248353.47440000001</v>
      </c>
      <c r="I114" s="50">
        <v>57456</v>
      </c>
      <c r="J114" s="50">
        <v>26380</v>
      </c>
      <c r="K114" s="30">
        <f t="shared" si="19"/>
        <v>-18593.503499999992</v>
      </c>
      <c r="L114" s="52">
        <f t="shared" si="20"/>
        <v>4139</v>
      </c>
      <c r="M114" s="52">
        <f t="shared" si="21"/>
        <v>2732</v>
      </c>
      <c r="N114" s="52">
        <f t="shared" si="22"/>
        <v>-6.9652421789038703</v>
      </c>
      <c r="O114" s="52">
        <f t="shared" si="23"/>
        <v>7.7630024194909693</v>
      </c>
      <c r="P114" s="120">
        <f t="shared" si="24"/>
        <v>11.55277401894452</v>
      </c>
    </row>
    <row r="115" spans="2:16">
      <c r="B115" s="110">
        <v>14</v>
      </c>
      <c r="C115" s="49" t="s">
        <v>106</v>
      </c>
      <c r="D115" s="49" t="s">
        <v>59</v>
      </c>
      <c r="E115" s="50">
        <v>786333</v>
      </c>
      <c r="F115" s="50">
        <v>119355</v>
      </c>
      <c r="G115" s="50">
        <v>24175</v>
      </c>
      <c r="H115" s="50">
        <v>778300</v>
      </c>
      <c r="I115" s="50">
        <v>119539</v>
      </c>
      <c r="J115" s="50">
        <v>23848</v>
      </c>
      <c r="K115" s="52">
        <f t="shared" si="19"/>
        <v>-8033</v>
      </c>
      <c r="L115" s="52">
        <f t="shared" si="20"/>
        <v>184</v>
      </c>
      <c r="M115" s="52">
        <f t="shared" si="21"/>
        <v>-327</v>
      </c>
      <c r="N115" s="52">
        <f t="shared" si="22"/>
        <v>-1.0215773724363597</v>
      </c>
      <c r="O115" s="52">
        <f t="shared" si="23"/>
        <v>0.15416195383519751</v>
      </c>
      <c r="P115" s="120">
        <f t="shared" si="24"/>
        <v>-1.3526370217166495</v>
      </c>
    </row>
    <row r="116" spans="2:16">
      <c r="B116" s="109">
        <v>15</v>
      </c>
      <c r="C116" s="49" t="s">
        <v>62</v>
      </c>
      <c r="D116" s="49" t="s">
        <v>59</v>
      </c>
      <c r="E116" s="50">
        <v>5018395</v>
      </c>
      <c r="F116" s="50">
        <v>401464</v>
      </c>
      <c r="G116" s="50">
        <v>36180</v>
      </c>
      <c r="H116" s="50">
        <v>3231680</v>
      </c>
      <c r="I116" s="50">
        <v>233733</v>
      </c>
      <c r="J116" s="50">
        <v>21136</v>
      </c>
      <c r="K116" s="30">
        <f t="shared" si="19"/>
        <v>-1786715</v>
      </c>
      <c r="L116" s="52">
        <f t="shared" si="20"/>
        <v>-167731</v>
      </c>
      <c r="M116" s="52">
        <f t="shared" si="21"/>
        <v>-15044</v>
      </c>
      <c r="N116" s="32">
        <f t="shared" si="22"/>
        <v>-35.603315402633712</v>
      </c>
      <c r="O116" s="32">
        <f t="shared" si="23"/>
        <v>-41.779835800968456</v>
      </c>
      <c r="P116" s="119">
        <f t="shared" si="24"/>
        <v>-41.580983969043672</v>
      </c>
    </row>
    <row r="117" spans="2:16">
      <c r="B117" s="110">
        <v>16</v>
      </c>
      <c r="C117" s="49" t="s">
        <v>119</v>
      </c>
      <c r="D117" s="49" t="s">
        <v>59</v>
      </c>
      <c r="E117" s="50">
        <v>1267828</v>
      </c>
      <c r="F117" s="50">
        <v>42883</v>
      </c>
      <c r="G117" s="50">
        <v>8886</v>
      </c>
      <c r="H117" s="50">
        <v>1473755.9</v>
      </c>
      <c r="I117" s="50">
        <v>97221</v>
      </c>
      <c r="J117" s="50">
        <v>19655</v>
      </c>
      <c r="K117" s="52">
        <f t="shared" si="19"/>
        <v>205927.89999999991</v>
      </c>
      <c r="L117" s="52">
        <f t="shared" si="20"/>
        <v>54338</v>
      </c>
      <c r="M117" s="52">
        <f t="shared" si="21"/>
        <v>10769</v>
      </c>
      <c r="N117" s="32">
        <f t="shared" si="22"/>
        <v>16.242573913811643</v>
      </c>
      <c r="O117" s="32">
        <f t="shared" si="23"/>
        <v>126.71221696243266</v>
      </c>
      <c r="P117" s="119">
        <f t="shared" si="24"/>
        <v>121.19063695701102</v>
      </c>
    </row>
    <row r="118" spans="2:16">
      <c r="B118" s="109">
        <v>17</v>
      </c>
      <c r="C118" s="49" t="s">
        <v>108</v>
      </c>
      <c r="D118" s="49" t="s">
        <v>56</v>
      </c>
      <c r="E118" s="50">
        <v>1024</v>
      </c>
      <c r="F118" s="50">
        <v>105723</v>
      </c>
      <c r="G118" s="50">
        <v>16182</v>
      </c>
      <c r="H118" s="50">
        <v>1276.8</v>
      </c>
      <c r="I118" s="50">
        <v>124331</v>
      </c>
      <c r="J118" s="50">
        <v>19194</v>
      </c>
      <c r="K118" s="30">
        <f t="shared" si="19"/>
        <v>252.79999999999995</v>
      </c>
      <c r="L118" s="52">
        <f t="shared" si="20"/>
        <v>18608</v>
      </c>
      <c r="M118" s="52">
        <f t="shared" si="21"/>
        <v>3012</v>
      </c>
      <c r="N118" s="32">
        <f t="shared" si="22"/>
        <v>24.687499999999996</v>
      </c>
      <c r="O118" s="32">
        <f t="shared" si="23"/>
        <v>17.600711292717762</v>
      </c>
      <c r="P118" s="119">
        <f t="shared" si="24"/>
        <v>18.613274008157212</v>
      </c>
    </row>
    <row r="119" spans="2:16">
      <c r="B119" s="110">
        <v>18</v>
      </c>
      <c r="C119" s="49" t="s">
        <v>63</v>
      </c>
      <c r="D119" s="49" t="s">
        <v>59</v>
      </c>
      <c r="E119" s="50">
        <v>6950475</v>
      </c>
      <c r="F119" s="50">
        <v>241931</v>
      </c>
      <c r="G119" s="50">
        <v>12168</v>
      </c>
      <c r="H119" s="50">
        <v>5636495</v>
      </c>
      <c r="I119" s="50">
        <v>241910</v>
      </c>
      <c r="J119" s="50">
        <v>18364</v>
      </c>
      <c r="K119" s="52">
        <f t="shared" si="19"/>
        <v>-1313980</v>
      </c>
      <c r="L119" s="52">
        <f t="shared" si="20"/>
        <v>-21</v>
      </c>
      <c r="M119" s="52">
        <f t="shared" si="21"/>
        <v>6196</v>
      </c>
      <c r="N119" s="32">
        <f t="shared" si="22"/>
        <v>-18.904894989191387</v>
      </c>
      <c r="O119" s="32">
        <f t="shared" si="23"/>
        <v>-8.6801608723148342E-3</v>
      </c>
      <c r="P119" s="119">
        <f t="shared" si="24"/>
        <v>50.920447074293229</v>
      </c>
    </row>
    <row r="120" spans="2:16">
      <c r="B120" s="109">
        <v>19</v>
      </c>
      <c r="C120" s="49" t="s">
        <v>129</v>
      </c>
      <c r="D120" s="49" t="s">
        <v>130</v>
      </c>
      <c r="E120" s="50">
        <v>9420.14</v>
      </c>
      <c r="F120" s="50">
        <v>29407</v>
      </c>
      <c r="G120" s="50">
        <v>14526</v>
      </c>
      <c r="H120" s="50">
        <v>11500.149000000003</v>
      </c>
      <c r="I120" s="50">
        <v>32711</v>
      </c>
      <c r="J120" s="50">
        <v>17796</v>
      </c>
      <c r="K120" s="30">
        <f t="shared" si="19"/>
        <v>2080.0090000000037</v>
      </c>
      <c r="L120" s="52">
        <f t="shared" si="20"/>
        <v>3304</v>
      </c>
      <c r="M120" s="52">
        <f t="shared" si="21"/>
        <v>3270</v>
      </c>
      <c r="N120" s="32">
        <f t="shared" si="22"/>
        <v>22.080446787415088</v>
      </c>
      <c r="O120" s="32">
        <f t="shared" si="23"/>
        <v>11.235420138062366</v>
      </c>
      <c r="P120" s="119">
        <f t="shared" si="24"/>
        <v>22.511358942585709</v>
      </c>
    </row>
    <row r="121" spans="2:16">
      <c r="B121" s="110">
        <v>20</v>
      </c>
      <c r="C121" s="49" t="s">
        <v>160</v>
      </c>
      <c r="D121" s="49" t="s">
        <v>59</v>
      </c>
      <c r="E121" s="50">
        <v>5</v>
      </c>
      <c r="F121" s="50">
        <v>3</v>
      </c>
      <c r="G121" s="50">
        <v>1</v>
      </c>
      <c r="H121" s="50">
        <v>72227.5</v>
      </c>
      <c r="I121" s="50">
        <v>37070</v>
      </c>
      <c r="J121" s="50">
        <v>17075</v>
      </c>
      <c r="K121" s="52">
        <f t="shared" si="19"/>
        <v>72222.5</v>
      </c>
      <c r="L121" s="30">
        <f t="shared" si="20"/>
        <v>37067</v>
      </c>
      <c r="M121" s="52">
        <f t="shared" si="21"/>
        <v>17074</v>
      </c>
      <c r="N121" s="32">
        <f t="shared" si="22"/>
        <v>1444450</v>
      </c>
      <c r="O121" s="32">
        <f t="shared" si="23"/>
        <v>1235566.6666666665</v>
      </c>
      <c r="P121" s="119">
        <f t="shared" si="24"/>
        <v>1707400</v>
      </c>
    </row>
    <row r="122" spans="2:16">
      <c r="B122" s="109">
        <v>21</v>
      </c>
      <c r="C122" s="49" t="s">
        <v>127</v>
      </c>
      <c r="D122" s="49" t="s">
        <v>59</v>
      </c>
      <c r="E122" s="50">
        <v>325545.74</v>
      </c>
      <c r="F122" s="50">
        <v>33892</v>
      </c>
      <c r="G122" s="50">
        <v>21871</v>
      </c>
      <c r="H122" s="50">
        <v>245688</v>
      </c>
      <c r="I122" s="50">
        <v>22882</v>
      </c>
      <c r="J122" s="50">
        <v>16951</v>
      </c>
      <c r="K122" s="30">
        <f t="shared" si="19"/>
        <v>-79857.739999999991</v>
      </c>
      <c r="L122" s="30">
        <f t="shared" si="20"/>
        <v>-11010</v>
      </c>
      <c r="M122" s="52">
        <f t="shared" si="21"/>
        <v>-4920</v>
      </c>
      <c r="N122" s="32">
        <f t="shared" si="22"/>
        <v>-24.530420825042892</v>
      </c>
      <c r="O122" s="32">
        <f t="shared" si="23"/>
        <v>-32.485542310869818</v>
      </c>
      <c r="P122" s="119">
        <f t="shared" si="24"/>
        <v>-22.49554204197339</v>
      </c>
    </row>
    <row r="123" spans="2:16">
      <c r="B123" s="110">
        <v>22</v>
      </c>
      <c r="C123" s="49" t="s">
        <v>118</v>
      </c>
      <c r="D123" s="49" t="s">
        <v>59</v>
      </c>
      <c r="E123" s="50">
        <v>2289496</v>
      </c>
      <c r="F123" s="50">
        <v>95709</v>
      </c>
      <c r="G123" s="50">
        <v>18352</v>
      </c>
      <c r="H123" s="50">
        <v>1645479</v>
      </c>
      <c r="I123" s="50">
        <v>68647</v>
      </c>
      <c r="J123" s="50">
        <v>16771</v>
      </c>
      <c r="K123" s="30">
        <f t="shared" si="19"/>
        <v>-644017</v>
      </c>
      <c r="L123" s="30">
        <f t="shared" si="20"/>
        <v>-27062</v>
      </c>
      <c r="M123" s="52">
        <f t="shared" si="21"/>
        <v>-1581</v>
      </c>
      <c r="N123" s="32">
        <f t="shared" si="22"/>
        <v>-28.129203982011763</v>
      </c>
      <c r="O123" s="32">
        <f t="shared" si="23"/>
        <v>-28.275292814677826</v>
      </c>
      <c r="P123" s="119">
        <f t="shared" si="24"/>
        <v>-8.6148648648648649</v>
      </c>
    </row>
    <row r="124" spans="2:16">
      <c r="B124" s="109">
        <v>23</v>
      </c>
      <c r="C124" s="49" t="s">
        <v>107</v>
      </c>
      <c r="D124" s="49" t="s">
        <v>59</v>
      </c>
      <c r="E124" s="50">
        <v>1091854</v>
      </c>
      <c r="F124" s="50">
        <v>72023</v>
      </c>
      <c r="G124" s="50">
        <v>21129</v>
      </c>
      <c r="H124" s="50">
        <v>842331.4</v>
      </c>
      <c r="I124" s="50">
        <v>53511</v>
      </c>
      <c r="J124" s="50">
        <v>16065</v>
      </c>
      <c r="K124" s="30">
        <f t="shared" si="19"/>
        <v>-249522.59999999998</v>
      </c>
      <c r="L124" s="52">
        <f t="shared" si="20"/>
        <v>-18512</v>
      </c>
      <c r="M124" s="52">
        <f t="shared" si="21"/>
        <v>-5064</v>
      </c>
      <c r="N124" s="32">
        <f t="shared" si="22"/>
        <v>-22.85311039754399</v>
      </c>
      <c r="O124" s="32">
        <f t="shared" si="23"/>
        <v>-25.7029004623523</v>
      </c>
      <c r="P124" s="119">
        <f t="shared" si="24"/>
        <v>-23.967059491693881</v>
      </c>
    </row>
    <row r="125" spans="2:16">
      <c r="B125" s="110">
        <v>24</v>
      </c>
      <c r="C125" s="49" t="s">
        <v>183</v>
      </c>
      <c r="D125" s="49" t="s">
        <v>184</v>
      </c>
      <c r="E125" s="50">
        <v>3</v>
      </c>
      <c r="F125" s="50">
        <v>4</v>
      </c>
      <c r="G125" s="50">
        <v>2</v>
      </c>
      <c r="H125" s="50">
        <v>21549.900777777781</v>
      </c>
      <c r="I125" s="50">
        <v>69912</v>
      </c>
      <c r="J125" s="50">
        <v>14848</v>
      </c>
      <c r="K125" s="30">
        <f t="shared" si="19"/>
        <v>21546.900777777781</v>
      </c>
      <c r="L125" s="52">
        <f t="shared" si="20"/>
        <v>69908</v>
      </c>
      <c r="M125" s="52">
        <f t="shared" si="21"/>
        <v>14846</v>
      </c>
      <c r="N125" s="32">
        <f t="shared" si="22"/>
        <v>718230.02592592605</v>
      </c>
      <c r="O125" s="32">
        <f t="shared" si="23"/>
        <v>1747700</v>
      </c>
      <c r="P125" s="119">
        <f t="shared" si="24"/>
        <v>742300</v>
      </c>
    </row>
    <row r="126" spans="2:16">
      <c r="B126" s="109">
        <v>25</v>
      </c>
      <c r="C126" s="49" t="s">
        <v>121</v>
      </c>
      <c r="D126" s="49" t="s">
        <v>67</v>
      </c>
      <c r="E126" s="50">
        <v>921265.05</v>
      </c>
      <c r="F126" s="50">
        <v>55553</v>
      </c>
      <c r="G126" s="50">
        <v>15541</v>
      </c>
      <c r="H126" s="50">
        <v>1473781.5800000003</v>
      </c>
      <c r="I126" s="50">
        <v>60086</v>
      </c>
      <c r="J126" s="50">
        <v>14768</v>
      </c>
      <c r="K126" s="30">
        <f t="shared" si="19"/>
        <v>552516.53000000026</v>
      </c>
      <c r="L126" s="52">
        <f t="shared" si="20"/>
        <v>4533</v>
      </c>
      <c r="M126" s="52">
        <f t="shared" si="21"/>
        <v>-773</v>
      </c>
      <c r="N126" s="32">
        <f t="shared" si="22"/>
        <v>59.973677499217004</v>
      </c>
      <c r="O126" s="32">
        <f t="shared" si="23"/>
        <v>8.1597753496660843</v>
      </c>
      <c r="P126" s="119">
        <f t="shared" si="24"/>
        <v>-4.9739399009072773</v>
      </c>
    </row>
    <row r="127" spans="2:16">
      <c r="B127" s="110">
        <v>26</v>
      </c>
      <c r="C127" s="49" t="s">
        <v>105</v>
      </c>
      <c r="D127" s="49" t="s">
        <v>59</v>
      </c>
      <c r="E127" s="50">
        <v>2359874</v>
      </c>
      <c r="F127" s="50">
        <v>215066</v>
      </c>
      <c r="G127" s="50">
        <v>41551</v>
      </c>
      <c r="H127" s="50">
        <v>784906</v>
      </c>
      <c r="I127" s="50">
        <v>75017</v>
      </c>
      <c r="J127" s="50">
        <v>14663</v>
      </c>
      <c r="K127" s="30">
        <f t="shared" si="19"/>
        <v>-1574968</v>
      </c>
      <c r="L127" s="52">
        <f t="shared" si="20"/>
        <v>-140049</v>
      </c>
      <c r="M127" s="52">
        <f t="shared" si="21"/>
        <v>-26888</v>
      </c>
      <c r="N127" s="32">
        <f t="shared" si="22"/>
        <v>-66.739495413738197</v>
      </c>
      <c r="O127" s="32">
        <f t="shared" si="23"/>
        <v>-65.119079724363687</v>
      </c>
      <c r="P127" s="119">
        <f t="shared" si="24"/>
        <v>-64.710837284301221</v>
      </c>
    </row>
    <row r="128" spans="2:16">
      <c r="B128" s="109">
        <v>27</v>
      </c>
      <c r="C128" s="49" t="s">
        <v>128</v>
      </c>
      <c r="D128" s="49" t="s">
        <v>104</v>
      </c>
      <c r="E128" s="50">
        <v>3300</v>
      </c>
      <c r="F128" s="50">
        <v>23114</v>
      </c>
      <c r="G128" s="50">
        <v>9896</v>
      </c>
      <c r="H128" s="50">
        <v>4966</v>
      </c>
      <c r="I128" s="50">
        <v>33512</v>
      </c>
      <c r="J128" s="50">
        <v>14449</v>
      </c>
      <c r="K128" s="30">
        <f t="shared" si="19"/>
        <v>1666</v>
      </c>
      <c r="L128" s="52">
        <f t="shared" si="20"/>
        <v>10398</v>
      </c>
      <c r="M128" s="52">
        <f t="shared" si="21"/>
        <v>4553</v>
      </c>
      <c r="N128" s="32">
        <f t="shared" si="22"/>
        <v>50.484848484848484</v>
      </c>
      <c r="O128" s="32">
        <f t="shared" si="23"/>
        <v>44.985722938478844</v>
      </c>
      <c r="P128" s="119">
        <f t="shared" si="24"/>
        <v>46.008488278092159</v>
      </c>
    </row>
    <row r="129" spans="2:16">
      <c r="B129" s="110">
        <v>28</v>
      </c>
      <c r="C129" s="49" t="s">
        <v>126</v>
      </c>
      <c r="D129" s="49" t="s">
        <v>59</v>
      </c>
      <c r="E129" s="50">
        <v>193088</v>
      </c>
      <c r="F129" s="50">
        <v>25534</v>
      </c>
      <c r="G129" s="50">
        <v>9783</v>
      </c>
      <c r="H129" s="50">
        <v>288696.5</v>
      </c>
      <c r="I129" s="50">
        <v>42625</v>
      </c>
      <c r="J129" s="50">
        <v>14167</v>
      </c>
      <c r="K129" s="52">
        <f t="shared" si="19"/>
        <v>95608.5</v>
      </c>
      <c r="L129" s="52">
        <f t="shared" si="20"/>
        <v>17091</v>
      </c>
      <c r="M129" s="52">
        <f t="shared" si="21"/>
        <v>4384</v>
      </c>
      <c r="N129" s="32">
        <f t="shared" si="22"/>
        <v>49.515505883327812</v>
      </c>
      <c r="O129" s="32">
        <f t="shared" si="23"/>
        <v>66.934283700164485</v>
      </c>
      <c r="P129" s="119">
        <f t="shared" si="24"/>
        <v>44.812429725033219</v>
      </c>
    </row>
    <row r="130" spans="2:16">
      <c r="B130" s="109">
        <v>29</v>
      </c>
      <c r="C130" s="49" t="s">
        <v>187</v>
      </c>
      <c r="D130" s="49" t="s">
        <v>182</v>
      </c>
      <c r="E130" s="50">
        <v>750</v>
      </c>
      <c r="F130" s="50">
        <v>208</v>
      </c>
      <c r="G130" s="50">
        <v>1</v>
      </c>
      <c r="H130" s="50">
        <v>264200</v>
      </c>
      <c r="I130" s="50">
        <v>43632</v>
      </c>
      <c r="J130" s="50">
        <v>13068</v>
      </c>
      <c r="K130" s="52">
        <f t="shared" si="19"/>
        <v>263450</v>
      </c>
      <c r="L130" s="52">
        <f t="shared" si="20"/>
        <v>43424</v>
      </c>
      <c r="M130" s="52">
        <f t="shared" si="21"/>
        <v>13067</v>
      </c>
      <c r="N130" s="32">
        <f t="shared" si="22"/>
        <v>35126.666666666664</v>
      </c>
      <c r="O130" s="32">
        <f t="shared" si="23"/>
        <v>20876.923076923078</v>
      </c>
      <c r="P130" s="119">
        <f t="shared" si="24"/>
        <v>1306700</v>
      </c>
    </row>
    <row r="131" spans="2:16">
      <c r="B131" s="110">
        <v>30</v>
      </c>
      <c r="C131" s="49" t="s">
        <v>125</v>
      </c>
      <c r="D131" s="49" t="s">
        <v>59</v>
      </c>
      <c r="E131" s="50">
        <v>4215280</v>
      </c>
      <c r="F131" s="50">
        <v>31734</v>
      </c>
      <c r="G131" s="50">
        <v>5857</v>
      </c>
      <c r="H131" s="50">
        <v>8415990</v>
      </c>
      <c r="I131" s="50">
        <v>67823</v>
      </c>
      <c r="J131" s="50">
        <v>12975</v>
      </c>
      <c r="K131" s="52">
        <f t="shared" si="19"/>
        <v>4200710</v>
      </c>
      <c r="L131" s="30">
        <f t="shared" si="20"/>
        <v>36089</v>
      </c>
      <c r="M131" s="52">
        <f t="shared" si="21"/>
        <v>7118</v>
      </c>
      <c r="N131" s="32">
        <f t="shared" si="22"/>
        <v>99.654352735761321</v>
      </c>
      <c r="O131" s="32">
        <f t="shared" si="23"/>
        <v>113.72345118800024</v>
      </c>
      <c r="P131" s="119">
        <f t="shared" si="24"/>
        <v>121.52979340959536</v>
      </c>
    </row>
    <row r="132" spans="2:16">
      <c r="B132" s="109">
        <v>31</v>
      </c>
      <c r="C132" s="49" t="s">
        <v>120</v>
      </c>
      <c r="D132" s="49" t="s">
        <v>104</v>
      </c>
      <c r="E132" s="50">
        <v>21</v>
      </c>
      <c r="F132" s="50">
        <v>22826</v>
      </c>
      <c r="G132" s="50">
        <v>4208</v>
      </c>
      <c r="H132" s="50">
        <v>68</v>
      </c>
      <c r="I132" s="50">
        <v>69321</v>
      </c>
      <c r="J132" s="50">
        <v>12946</v>
      </c>
      <c r="K132" s="30">
        <f t="shared" si="19"/>
        <v>47</v>
      </c>
      <c r="L132" s="30">
        <f t="shared" si="20"/>
        <v>46495</v>
      </c>
      <c r="M132" s="52">
        <f t="shared" si="21"/>
        <v>8738</v>
      </c>
      <c r="N132" s="32">
        <f t="shared" si="22"/>
        <v>223.80952380952382</v>
      </c>
      <c r="O132" s="32">
        <f t="shared" si="23"/>
        <v>203.6931569263121</v>
      </c>
      <c r="P132" s="119">
        <f t="shared" si="24"/>
        <v>207.65209125475286</v>
      </c>
    </row>
    <row r="133" spans="2:16">
      <c r="B133" s="110">
        <v>32</v>
      </c>
      <c r="C133" s="49" t="s">
        <v>131</v>
      </c>
      <c r="D133" s="49" t="s">
        <v>67</v>
      </c>
      <c r="E133" s="50">
        <v>23704.42119999999</v>
      </c>
      <c r="F133" s="50">
        <v>14286</v>
      </c>
      <c r="G133" s="50">
        <v>7682</v>
      </c>
      <c r="H133" s="50">
        <v>27329.1273</v>
      </c>
      <c r="I133" s="50">
        <v>23146</v>
      </c>
      <c r="J133" s="50">
        <v>12587</v>
      </c>
      <c r="K133" s="30">
        <f t="shared" si="19"/>
        <v>3624.7061000000103</v>
      </c>
      <c r="L133" s="52">
        <f t="shared" si="20"/>
        <v>8860</v>
      </c>
      <c r="M133" s="52">
        <f t="shared" si="21"/>
        <v>4905</v>
      </c>
      <c r="N133" s="32">
        <f t="shared" si="22"/>
        <v>15.291266002310202</v>
      </c>
      <c r="O133" s="32">
        <f t="shared" si="23"/>
        <v>62.018759624807508</v>
      </c>
      <c r="P133" s="119">
        <f t="shared" si="24"/>
        <v>63.850559750065081</v>
      </c>
    </row>
    <row r="134" spans="2:16">
      <c r="B134" s="109">
        <v>33</v>
      </c>
      <c r="C134" s="49" t="s">
        <v>122</v>
      </c>
      <c r="D134" s="49" t="s">
        <v>67</v>
      </c>
      <c r="E134" s="50">
        <v>549709.78600000008</v>
      </c>
      <c r="F134" s="50">
        <v>46376</v>
      </c>
      <c r="G134" s="50">
        <v>14735</v>
      </c>
      <c r="H134" s="50">
        <v>367362.09699999995</v>
      </c>
      <c r="I134" s="50">
        <v>39627</v>
      </c>
      <c r="J134" s="50">
        <v>12511</v>
      </c>
      <c r="K134" s="30">
        <f t="shared" si="19"/>
        <v>-182347.68900000013</v>
      </c>
      <c r="L134" s="30">
        <f t="shared" si="20"/>
        <v>-6749</v>
      </c>
      <c r="M134" s="52">
        <f t="shared" si="21"/>
        <v>-2224</v>
      </c>
      <c r="N134" s="32">
        <f t="shared" si="22"/>
        <v>-33.171628674625794</v>
      </c>
      <c r="O134" s="32">
        <f t="shared" si="23"/>
        <v>-14.552785923753667</v>
      </c>
      <c r="P134" s="119">
        <f t="shared" si="24"/>
        <v>-15.093315235833051</v>
      </c>
    </row>
    <row r="135" spans="2:16">
      <c r="B135" s="110">
        <v>34</v>
      </c>
      <c r="C135" s="49" t="s">
        <v>161</v>
      </c>
      <c r="D135" s="49" t="s">
        <v>104</v>
      </c>
      <c r="E135" s="50">
        <v>0</v>
      </c>
      <c r="F135" s="50">
        <v>0</v>
      </c>
      <c r="G135" s="50">
        <v>0</v>
      </c>
      <c r="H135" s="50">
        <v>45</v>
      </c>
      <c r="I135" s="50">
        <v>9137</v>
      </c>
      <c r="J135" s="50">
        <v>12350</v>
      </c>
      <c r="K135" s="52">
        <f t="shared" si="19"/>
        <v>45</v>
      </c>
      <c r="L135" s="30">
        <f t="shared" si="20"/>
        <v>9137</v>
      </c>
      <c r="M135" s="52">
        <f t="shared" si="21"/>
        <v>12350</v>
      </c>
      <c r="N135" s="32" t="e">
        <f t="shared" si="22"/>
        <v>#DIV/0!</v>
      </c>
      <c r="O135" s="32" t="e">
        <f t="shared" si="23"/>
        <v>#DIV/0!</v>
      </c>
      <c r="P135" s="119" t="e">
        <f t="shared" si="24"/>
        <v>#DIV/0!</v>
      </c>
    </row>
    <row r="136" spans="2:16">
      <c r="B136" s="109">
        <v>35</v>
      </c>
      <c r="C136" s="49" t="s">
        <v>191</v>
      </c>
      <c r="D136" s="49" t="s">
        <v>59</v>
      </c>
      <c r="E136" s="50">
        <v>15278.22</v>
      </c>
      <c r="F136" s="50">
        <v>3468</v>
      </c>
      <c r="G136" s="50">
        <v>1471</v>
      </c>
      <c r="H136" s="50">
        <v>122462.36000000002</v>
      </c>
      <c r="I136" s="50">
        <v>28613</v>
      </c>
      <c r="J136" s="50">
        <v>12140</v>
      </c>
      <c r="K136" s="52">
        <f t="shared" si="19"/>
        <v>107184.14000000001</v>
      </c>
      <c r="L136" s="52">
        <f t="shared" si="20"/>
        <v>25145</v>
      </c>
      <c r="M136" s="52">
        <f t="shared" si="21"/>
        <v>10669</v>
      </c>
      <c r="N136" s="32">
        <f t="shared" si="22"/>
        <v>701.54860972024244</v>
      </c>
      <c r="O136" s="32">
        <f t="shared" si="23"/>
        <v>725.05767012687431</v>
      </c>
      <c r="P136" s="119">
        <f t="shared" si="24"/>
        <v>725.28891910265122</v>
      </c>
    </row>
    <row r="137" spans="2:16">
      <c r="B137" s="110">
        <v>36</v>
      </c>
      <c r="C137" s="49" t="s">
        <v>115</v>
      </c>
      <c r="D137" s="49" t="s">
        <v>59</v>
      </c>
      <c r="E137" s="50">
        <v>213704</v>
      </c>
      <c r="F137" s="50">
        <v>37585</v>
      </c>
      <c r="G137" s="50">
        <v>9084</v>
      </c>
      <c r="H137" s="50">
        <v>278303.86</v>
      </c>
      <c r="I137" s="50">
        <v>45538</v>
      </c>
      <c r="J137" s="50">
        <v>11033</v>
      </c>
      <c r="K137" s="52">
        <f t="shared" si="19"/>
        <v>64599.859999999986</v>
      </c>
      <c r="L137" s="30">
        <f t="shared" si="20"/>
        <v>7953</v>
      </c>
      <c r="M137" s="52">
        <f t="shared" si="21"/>
        <v>1949</v>
      </c>
      <c r="N137" s="32">
        <f t="shared" si="22"/>
        <v>30.228662074645296</v>
      </c>
      <c r="O137" s="32">
        <f t="shared" si="23"/>
        <v>21.160037248902487</v>
      </c>
      <c r="P137" s="119">
        <f t="shared" si="24"/>
        <v>21.455306032584765</v>
      </c>
    </row>
    <row r="138" spans="2:16">
      <c r="B138" s="109">
        <v>37</v>
      </c>
      <c r="C138" s="49" t="s">
        <v>192</v>
      </c>
      <c r="D138" s="49" t="s">
        <v>59</v>
      </c>
      <c r="E138" s="50">
        <v>11576.360400000001</v>
      </c>
      <c r="F138" s="50">
        <v>7410</v>
      </c>
      <c r="G138" s="50">
        <v>3902</v>
      </c>
      <c r="H138" s="50">
        <v>44145.181999999979</v>
      </c>
      <c r="I138" s="50">
        <v>18000</v>
      </c>
      <c r="J138" s="50">
        <v>9777</v>
      </c>
      <c r="K138" s="30">
        <f t="shared" si="19"/>
        <v>32568.821599999977</v>
      </c>
      <c r="L138" s="52">
        <f t="shared" si="20"/>
        <v>10590</v>
      </c>
      <c r="M138" s="52">
        <f t="shared" si="21"/>
        <v>5875</v>
      </c>
      <c r="N138" s="32">
        <f t="shared" si="22"/>
        <v>281.33904331451163</v>
      </c>
      <c r="O138" s="32">
        <f t="shared" si="23"/>
        <v>142.91497975708504</v>
      </c>
      <c r="P138" s="119">
        <f t="shared" si="24"/>
        <v>150.56381342901076</v>
      </c>
    </row>
    <row r="139" spans="2:16">
      <c r="B139" s="110">
        <v>38</v>
      </c>
      <c r="C139" s="49" t="s">
        <v>123</v>
      </c>
      <c r="D139" s="49" t="s">
        <v>59</v>
      </c>
      <c r="E139" s="50">
        <v>411111.6399999999</v>
      </c>
      <c r="F139" s="50">
        <v>53674</v>
      </c>
      <c r="G139" s="50">
        <v>3776</v>
      </c>
      <c r="H139" s="50">
        <v>562370.25596655637</v>
      </c>
      <c r="I139" s="50">
        <v>113766</v>
      </c>
      <c r="J139" s="50">
        <v>9711</v>
      </c>
      <c r="K139" s="52">
        <f t="shared" si="19"/>
        <v>151258.61596655648</v>
      </c>
      <c r="L139" s="52">
        <f t="shared" si="20"/>
        <v>60092</v>
      </c>
      <c r="M139" s="52">
        <f t="shared" si="21"/>
        <v>5935</v>
      </c>
      <c r="N139" s="32">
        <f t="shared" si="22"/>
        <v>36.792588983020892</v>
      </c>
      <c r="O139" s="32">
        <f t="shared" si="23"/>
        <v>111.95737228453255</v>
      </c>
      <c r="P139" s="119">
        <f t="shared" si="24"/>
        <v>157.17690677966101</v>
      </c>
    </row>
    <row r="140" spans="2:16">
      <c r="B140" s="109">
        <v>39</v>
      </c>
      <c r="C140" s="49" t="s">
        <v>163</v>
      </c>
      <c r="D140" s="49" t="s">
        <v>164</v>
      </c>
      <c r="E140" s="50">
        <v>90650</v>
      </c>
      <c r="F140" s="50">
        <v>9745</v>
      </c>
      <c r="G140" s="50">
        <v>6867</v>
      </c>
      <c r="H140" s="50">
        <v>108797</v>
      </c>
      <c r="I140" s="50">
        <v>15313</v>
      </c>
      <c r="J140" s="50">
        <v>9572</v>
      </c>
      <c r="K140" s="52">
        <f t="shared" si="19"/>
        <v>18147</v>
      </c>
      <c r="L140" s="52">
        <f t="shared" si="20"/>
        <v>5568</v>
      </c>
      <c r="M140" s="52">
        <f t="shared" si="21"/>
        <v>2705</v>
      </c>
      <c r="N140" s="32">
        <f t="shared" si="22"/>
        <v>20.018753447324876</v>
      </c>
      <c r="O140" s="32">
        <f t="shared" si="23"/>
        <v>57.136993329912777</v>
      </c>
      <c r="P140" s="119">
        <f t="shared" si="24"/>
        <v>39.391291684869664</v>
      </c>
    </row>
    <row r="141" spans="2:16">
      <c r="B141" s="110">
        <v>40</v>
      </c>
      <c r="C141" s="49" t="s">
        <v>132</v>
      </c>
      <c r="D141" s="49" t="s">
        <v>59</v>
      </c>
      <c r="E141" s="50">
        <v>291535.25000000006</v>
      </c>
      <c r="F141" s="50">
        <v>38124</v>
      </c>
      <c r="G141" s="50">
        <v>11351</v>
      </c>
      <c r="H141" s="50">
        <v>249204.1</v>
      </c>
      <c r="I141" s="50">
        <v>30356</v>
      </c>
      <c r="J141" s="50">
        <v>9111</v>
      </c>
      <c r="K141" s="30">
        <f t="shared" si="19"/>
        <v>-42331.150000000052</v>
      </c>
      <c r="L141" s="52">
        <f t="shared" si="20"/>
        <v>-7768</v>
      </c>
      <c r="M141" s="52">
        <f t="shared" si="21"/>
        <v>-2240</v>
      </c>
      <c r="N141" s="32">
        <f t="shared" si="22"/>
        <v>-14.520079475809544</v>
      </c>
      <c r="O141" s="32">
        <f t="shared" si="23"/>
        <v>-20.375616409610746</v>
      </c>
      <c r="P141" s="119">
        <f t="shared" si="24"/>
        <v>-19.733944145890231</v>
      </c>
    </row>
    <row r="142" spans="2:16">
      <c r="B142" s="109">
        <v>41</v>
      </c>
      <c r="C142" s="49" t="s">
        <v>158</v>
      </c>
      <c r="D142" s="49" t="s">
        <v>59</v>
      </c>
      <c r="E142" s="50">
        <v>57000</v>
      </c>
      <c r="F142" s="50">
        <v>460</v>
      </c>
      <c r="G142" s="50">
        <v>93</v>
      </c>
      <c r="H142" s="50">
        <v>5698504</v>
      </c>
      <c r="I142" s="50">
        <v>40248</v>
      </c>
      <c r="J142" s="50">
        <v>8147</v>
      </c>
      <c r="K142" s="52">
        <f t="shared" si="19"/>
        <v>5641504</v>
      </c>
      <c r="L142" s="52">
        <f t="shared" si="20"/>
        <v>39788</v>
      </c>
      <c r="M142" s="52">
        <f t="shared" si="21"/>
        <v>8054</v>
      </c>
      <c r="N142" s="32">
        <f t="shared" si="22"/>
        <v>9897.3754385964912</v>
      </c>
      <c r="O142" s="32">
        <f t="shared" si="23"/>
        <v>8649.565217391304</v>
      </c>
      <c r="P142" s="119">
        <f t="shared" si="24"/>
        <v>8660.2150537634407</v>
      </c>
    </row>
    <row r="143" spans="2:16">
      <c r="B143" s="110">
        <v>42</v>
      </c>
      <c r="C143" s="49" t="s">
        <v>193</v>
      </c>
      <c r="D143" s="49" t="s">
        <v>59</v>
      </c>
      <c r="E143" s="50">
        <v>24300</v>
      </c>
      <c r="F143" s="50">
        <v>5105</v>
      </c>
      <c r="G143" s="50">
        <v>18456</v>
      </c>
      <c r="H143" s="50">
        <v>31500</v>
      </c>
      <c r="I143" s="50">
        <v>7424</v>
      </c>
      <c r="J143" s="50">
        <v>8114</v>
      </c>
      <c r="K143" s="30">
        <f t="shared" si="19"/>
        <v>7200</v>
      </c>
      <c r="L143" s="30">
        <f t="shared" si="20"/>
        <v>2319</v>
      </c>
      <c r="M143" s="52">
        <f t="shared" si="21"/>
        <v>-10342</v>
      </c>
      <c r="N143" s="32">
        <f t="shared" si="22"/>
        <v>29.629629629629626</v>
      </c>
      <c r="O143" s="32">
        <f t="shared" si="23"/>
        <v>45.42605288932419</v>
      </c>
      <c r="P143" s="119">
        <f t="shared" si="24"/>
        <v>-56.035977459904643</v>
      </c>
    </row>
    <row r="144" spans="2:16">
      <c r="B144" s="109">
        <v>43</v>
      </c>
      <c r="C144" s="49" t="s">
        <v>186</v>
      </c>
      <c r="D144" s="49" t="s">
        <v>59</v>
      </c>
      <c r="E144" s="50">
        <v>51975</v>
      </c>
      <c r="F144" s="50">
        <v>19270</v>
      </c>
      <c r="G144" s="50">
        <v>3540</v>
      </c>
      <c r="H144" s="50">
        <v>130111</v>
      </c>
      <c r="I144" s="50">
        <v>52757</v>
      </c>
      <c r="J144" s="50">
        <v>8019</v>
      </c>
      <c r="K144" s="30">
        <f t="shared" si="19"/>
        <v>78136</v>
      </c>
      <c r="L144" s="52">
        <f t="shared" si="20"/>
        <v>33487</v>
      </c>
      <c r="M144" s="52">
        <f t="shared" si="21"/>
        <v>4479</v>
      </c>
      <c r="N144" s="32">
        <f t="shared" si="22"/>
        <v>150.33381433381433</v>
      </c>
      <c r="O144" s="32">
        <f t="shared" si="23"/>
        <v>173.77789309807991</v>
      </c>
      <c r="P144" s="119">
        <f t="shared" si="24"/>
        <v>126.52542372881356</v>
      </c>
    </row>
    <row r="145" spans="2:16">
      <c r="B145" s="110">
        <v>44</v>
      </c>
      <c r="C145" s="49" t="s">
        <v>194</v>
      </c>
      <c r="D145" s="49" t="s">
        <v>195</v>
      </c>
      <c r="E145" s="50">
        <v>9770897.6045999993</v>
      </c>
      <c r="F145" s="50">
        <v>76606</v>
      </c>
      <c r="G145" s="50">
        <v>17763</v>
      </c>
      <c r="H145" s="50">
        <v>2388912.9057999994</v>
      </c>
      <c r="I145" s="50">
        <v>32208</v>
      </c>
      <c r="J145" s="50">
        <v>7779</v>
      </c>
      <c r="K145" s="30">
        <f t="shared" si="19"/>
        <v>-7381984.6987999994</v>
      </c>
      <c r="L145" s="52">
        <f t="shared" si="20"/>
        <v>-44398</v>
      </c>
      <c r="M145" s="52">
        <f t="shared" si="21"/>
        <v>-9984</v>
      </c>
      <c r="N145" s="32">
        <f t="shared" si="22"/>
        <v>-75.550732363878893</v>
      </c>
      <c r="O145" s="32">
        <f t="shared" si="23"/>
        <v>-57.956295851499881</v>
      </c>
      <c r="P145" s="119">
        <f t="shared" si="24"/>
        <v>-56.206721837527439</v>
      </c>
    </row>
    <row r="146" spans="2:16">
      <c r="B146" s="109">
        <v>45</v>
      </c>
      <c r="C146" s="49" t="s">
        <v>188</v>
      </c>
      <c r="D146" s="49" t="s">
        <v>59</v>
      </c>
      <c r="E146" s="50">
        <v>4903946</v>
      </c>
      <c r="F146" s="50">
        <v>86651</v>
      </c>
      <c r="G146" s="50">
        <v>15928</v>
      </c>
      <c r="H146" s="50">
        <v>2326810</v>
      </c>
      <c r="I146" s="50">
        <v>33419</v>
      </c>
      <c r="J146" s="50">
        <v>7667</v>
      </c>
      <c r="K146" s="30">
        <f t="shared" si="19"/>
        <v>-2577136</v>
      </c>
      <c r="L146" s="52">
        <f t="shared" si="20"/>
        <v>-53232</v>
      </c>
      <c r="M146" s="52">
        <f t="shared" si="21"/>
        <v>-8261</v>
      </c>
      <c r="N146" s="32">
        <f t="shared" si="22"/>
        <v>-52.552291562753751</v>
      </c>
      <c r="O146" s="32">
        <f t="shared" si="23"/>
        <v>-61.432643593264935</v>
      </c>
      <c r="P146" s="119">
        <f t="shared" si="24"/>
        <v>-51.864640883977899</v>
      </c>
    </row>
    <row r="147" spans="2:16">
      <c r="B147" s="110">
        <v>46</v>
      </c>
      <c r="C147" s="49" t="s">
        <v>196</v>
      </c>
      <c r="D147" s="49" t="s">
        <v>59</v>
      </c>
      <c r="E147" s="50">
        <v>24817.703000000001</v>
      </c>
      <c r="F147" s="50">
        <v>3812</v>
      </c>
      <c r="G147" s="50">
        <v>1141</v>
      </c>
      <c r="H147" s="50">
        <v>29194.620394997972</v>
      </c>
      <c r="I147" s="50">
        <v>25096</v>
      </c>
      <c r="J147" s="50">
        <v>7520</v>
      </c>
      <c r="K147" s="30">
        <f t="shared" si="19"/>
        <v>4376.9173949979704</v>
      </c>
      <c r="L147" s="30">
        <f t="shared" si="20"/>
        <v>21284</v>
      </c>
      <c r="M147" s="52">
        <f t="shared" si="21"/>
        <v>6379</v>
      </c>
      <c r="N147" s="32">
        <f t="shared" si="22"/>
        <v>17.636271152886188</v>
      </c>
      <c r="O147" s="32">
        <f t="shared" si="23"/>
        <v>558.34207764952782</v>
      </c>
      <c r="P147" s="119">
        <f t="shared" si="24"/>
        <v>559.0709903593339</v>
      </c>
    </row>
    <row r="148" spans="2:16">
      <c r="B148" s="109">
        <v>47</v>
      </c>
      <c r="C148" s="49" t="s">
        <v>133</v>
      </c>
      <c r="D148" s="49" t="s">
        <v>104</v>
      </c>
      <c r="E148" s="50">
        <v>1315</v>
      </c>
      <c r="F148" s="50">
        <v>20494</v>
      </c>
      <c r="G148" s="50">
        <v>7161</v>
      </c>
      <c r="H148" s="50">
        <v>1173</v>
      </c>
      <c r="I148" s="50">
        <v>20112</v>
      </c>
      <c r="J148" s="50">
        <v>7190</v>
      </c>
      <c r="K148" s="52">
        <f t="shared" si="19"/>
        <v>-142</v>
      </c>
      <c r="L148" s="52">
        <f t="shared" si="20"/>
        <v>-382</v>
      </c>
      <c r="M148" s="52">
        <f t="shared" si="21"/>
        <v>29</v>
      </c>
      <c r="N148" s="32">
        <f t="shared" si="22"/>
        <v>-10.798479087452471</v>
      </c>
      <c r="O148" s="52">
        <f t="shared" si="23"/>
        <v>-1.8639601834683321</v>
      </c>
      <c r="P148" s="119">
        <f t="shared" si="24"/>
        <v>0.40497137271330819</v>
      </c>
    </row>
    <row r="149" spans="2:16">
      <c r="B149" s="110">
        <v>48</v>
      </c>
      <c r="C149" s="49" t="s">
        <v>162</v>
      </c>
      <c r="D149" s="49" t="s">
        <v>59</v>
      </c>
      <c r="E149" s="50">
        <v>55348.630000000005</v>
      </c>
      <c r="F149" s="50">
        <v>25494</v>
      </c>
      <c r="G149" s="50">
        <v>6299</v>
      </c>
      <c r="H149" s="50">
        <v>54853.96</v>
      </c>
      <c r="I149" s="50">
        <v>23415</v>
      </c>
      <c r="J149" s="50">
        <v>6519</v>
      </c>
      <c r="K149" s="30">
        <f t="shared" si="19"/>
        <v>-494.67000000000553</v>
      </c>
      <c r="L149" s="52">
        <f t="shared" si="20"/>
        <v>-2079</v>
      </c>
      <c r="M149" s="52">
        <f t="shared" si="21"/>
        <v>220</v>
      </c>
      <c r="N149" s="32">
        <f t="shared" si="22"/>
        <v>-0.8937348584779885</v>
      </c>
      <c r="O149" s="32">
        <f t="shared" si="23"/>
        <v>-8.1548599670510704</v>
      </c>
      <c r="P149" s="119">
        <f t="shared" si="24"/>
        <v>3.49261787585331</v>
      </c>
    </row>
    <row r="150" spans="2:16">
      <c r="B150" s="109">
        <v>49</v>
      </c>
      <c r="C150" s="49" t="s">
        <v>197</v>
      </c>
      <c r="D150" s="49" t="s">
        <v>59</v>
      </c>
      <c r="E150" s="50">
        <v>0</v>
      </c>
      <c r="F150" s="50">
        <v>0</v>
      </c>
      <c r="G150" s="50">
        <v>0</v>
      </c>
      <c r="H150" s="50">
        <v>401306</v>
      </c>
      <c r="I150" s="50">
        <v>29989</v>
      </c>
      <c r="J150" s="50">
        <v>6407</v>
      </c>
      <c r="K150" s="52">
        <f t="shared" si="19"/>
        <v>401306</v>
      </c>
      <c r="L150" s="52">
        <f t="shared" si="20"/>
        <v>29989</v>
      </c>
      <c r="M150" s="52">
        <f t="shared" si="21"/>
        <v>6407</v>
      </c>
      <c r="N150" s="32" t="e">
        <f t="shared" si="22"/>
        <v>#DIV/0!</v>
      </c>
      <c r="O150" s="32" t="e">
        <f t="shared" si="23"/>
        <v>#DIV/0!</v>
      </c>
      <c r="P150" s="119" t="e">
        <f t="shared" si="24"/>
        <v>#DIV/0!</v>
      </c>
    </row>
    <row r="151" spans="2:16" ht="18" thickBot="1">
      <c r="B151" s="121">
        <v>50</v>
      </c>
      <c r="C151" s="122" t="s">
        <v>198</v>
      </c>
      <c r="D151" s="122" t="s">
        <v>104</v>
      </c>
      <c r="E151" s="123">
        <v>8998</v>
      </c>
      <c r="F151" s="123">
        <v>13379</v>
      </c>
      <c r="G151" s="123">
        <v>3799</v>
      </c>
      <c r="H151" s="123">
        <v>2547</v>
      </c>
      <c r="I151" s="123">
        <v>24462</v>
      </c>
      <c r="J151" s="123">
        <v>6368</v>
      </c>
      <c r="K151" s="117">
        <f t="shared" si="19"/>
        <v>-6451</v>
      </c>
      <c r="L151" s="117">
        <f t="shared" si="20"/>
        <v>11083</v>
      </c>
      <c r="M151" s="117">
        <f t="shared" si="21"/>
        <v>2569</v>
      </c>
      <c r="N151" s="124">
        <f t="shared" si="22"/>
        <v>-71.693709713269612</v>
      </c>
      <c r="O151" s="124">
        <f t="shared" si="23"/>
        <v>82.838777188130649</v>
      </c>
      <c r="P151" s="125">
        <f t="shared" si="24"/>
        <v>67.623058699657804</v>
      </c>
    </row>
    <row r="153" spans="2:16" ht="18" thickBot="1"/>
    <row r="154" spans="2:16" ht="30" customHeight="1" thickBot="1">
      <c r="B154" s="209" t="s">
        <v>69</v>
      </c>
      <c r="C154" s="210"/>
      <c r="D154" s="210"/>
      <c r="E154" s="210"/>
      <c r="F154" s="210"/>
      <c r="G154" s="210"/>
      <c r="H154" s="210"/>
      <c r="I154" s="210"/>
      <c r="J154" s="210"/>
      <c r="K154" s="210"/>
      <c r="L154" s="211"/>
      <c r="M154" s="107"/>
    </row>
    <row r="155" spans="2:16">
      <c r="B155" s="205" t="s">
        <v>45</v>
      </c>
      <c r="C155" s="200" t="s">
        <v>70</v>
      </c>
      <c r="D155" s="200" t="s">
        <v>47</v>
      </c>
      <c r="E155" s="200" t="s">
        <v>170</v>
      </c>
      <c r="F155" s="200"/>
      <c r="G155" s="200"/>
      <c r="H155" s="200" t="s">
        <v>177</v>
      </c>
      <c r="I155" s="200"/>
      <c r="J155" s="200"/>
      <c r="K155" s="200" t="s">
        <v>48</v>
      </c>
      <c r="L155" s="208"/>
    </row>
    <row r="156" spans="2:16" ht="27.75">
      <c r="B156" s="206"/>
      <c r="C156" s="207"/>
      <c r="D156" s="207"/>
      <c r="E156" s="33" t="s">
        <v>50</v>
      </c>
      <c r="F156" s="33" t="s">
        <v>51</v>
      </c>
      <c r="G156" s="33" t="s">
        <v>52</v>
      </c>
      <c r="H156" s="33" t="s">
        <v>50</v>
      </c>
      <c r="I156" s="33" t="s">
        <v>51</v>
      </c>
      <c r="J156" s="33" t="s">
        <v>52</v>
      </c>
      <c r="K156" s="33" t="s">
        <v>53</v>
      </c>
      <c r="L156" s="108" t="s">
        <v>71</v>
      </c>
    </row>
    <row r="157" spans="2:16">
      <c r="B157" s="109">
        <v>1</v>
      </c>
      <c r="C157" s="47" t="s">
        <v>74</v>
      </c>
      <c r="D157" s="166" t="s">
        <v>59</v>
      </c>
      <c r="E157" s="157">
        <v>338577</v>
      </c>
      <c r="F157" s="157">
        <v>47670</v>
      </c>
      <c r="G157" s="157">
        <v>1.5820000000000001</v>
      </c>
      <c r="H157" s="157">
        <v>784400</v>
      </c>
      <c r="I157" s="158">
        <v>114493.12</v>
      </c>
      <c r="J157" s="157">
        <v>3.7290000000000001</v>
      </c>
      <c r="K157" s="158">
        <f>I157-F157</f>
        <v>66823.12</v>
      </c>
      <c r="L157" s="165">
        <f>K157/F157*100</f>
        <v>140.17856093979441</v>
      </c>
    </row>
    <row r="158" spans="2:16">
      <c r="B158" s="110">
        <v>2</v>
      </c>
      <c r="C158" s="48" t="s">
        <v>73</v>
      </c>
      <c r="D158" s="45" t="s">
        <v>59</v>
      </c>
      <c r="E158" s="167">
        <v>179420</v>
      </c>
      <c r="F158" s="167">
        <v>87394</v>
      </c>
      <c r="G158" s="167">
        <v>1150.3399999999999</v>
      </c>
      <c r="H158" s="82">
        <v>210040</v>
      </c>
      <c r="I158" s="81">
        <v>69872</v>
      </c>
      <c r="J158" s="159">
        <v>1415.749</v>
      </c>
      <c r="K158" s="158">
        <f t="shared" ref="K158:K171" si="25">I158-F158</f>
        <v>-17522</v>
      </c>
      <c r="L158" s="165">
        <f t="shared" ref="L158:L167" si="26">K158/F158*100</f>
        <v>-20.049431311073988</v>
      </c>
    </row>
    <row r="159" spans="2:16">
      <c r="B159" s="109">
        <v>3</v>
      </c>
      <c r="C159" s="47" t="s">
        <v>72</v>
      </c>
      <c r="D159" s="46" t="s">
        <v>59</v>
      </c>
      <c r="E159" s="168">
        <v>261988</v>
      </c>
      <c r="F159" s="168">
        <v>81975</v>
      </c>
      <c r="G159" s="168">
        <v>263.91000000000003</v>
      </c>
      <c r="H159" s="82">
        <v>296712</v>
      </c>
      <c r="I159" s="81">
        <v>52908.756000000001</v>
      </c>
      <c r="J159" s="159">
        <v>299.64999999999998</v>
      </c>
      <c r="K159" s="158">
        <f t="shared" si="25"/>
        <v>-29066.243999999999</v>
      </c>
      <c r="L159" s="165">
        <f t="shared" si="26"/>
        <v>-35.457449222323881</v>
      </c>
    </row>
    <row r="160" spans="2:16">
      <c r="B160" s="110">
        <v>4</v>
      </c>
      <c r="C160" s="48" t="s">
        <v>75</v>
      </c>
      <c r="D160" s="45" t="s">
        <v>76</v>
      </c>
      <c r="E160" s="168">
        <v>78166</v>
      </c>
      <c r="F160" s="168">
        <v>44869</v>
      </c>
      <c r="G160" s="168">
        <v>5.085</v>
      </c>
      <c r="H160" s="83">
        <v>1623.8802000000001</v>
      </c>
      <c r="I160" s="83">
        <v>38950.360399999998</v>
      </c>
      <c r="J160" s="160">
        <v>4.2939999999999996</v>
      </c>
      <c r="K160" s="158">
        <f t="shared" si="25"/>
        <v>-5918.6396000000022</v>
      </c>
      <c r="L160" s="165">
        <f t="shared" si="26"/>
        <v>-13.190932715237697</v>
      </c>
    </row>
    <row r="161" spans="2:14">
      <c r="B161" s="109">
        <v>5</v>
      </c>
      <c r="C161" s="47" t="s">
        <v>78</v>
      </c>
      <c r="D161" s="46" t="s">
        <v>79</v>
      </c>
      <c r="E161" s="167">
        <v>64000</v>
      </c>
      <c r="F161" s="167">
        <v>9578</v>
      </c>
      <c r="G161" s="167">
        <v>0.23</v>
      </c>
      <c r="H161" s="78">
        <v>215000</v>
      </c>
      <c r="I161" s="79">
        <v>35833.599999999999</v>
      </c>
      <c r="J161" s="161">
        <v>0.67800000000000005</v>
      </c>
      <c r="K161" s="158">
        <f t="shared" si="25"/>
        <v>26255.599999999999</v>
      </c>
      <c r="L161" s="165">
        <f t="shared" si="26"/>
        <v>274.12403424514508</v>
      </c>
    </row>
    <row r="162" spans="2:14">
      <c r="B162" s="110">
        <v>6</v>
      </c>
      <c r="C162" s="48" t="s">
        <v>80</v>
      </c>
      <c r="D162" s="45" t="s">
        <v>79</v>
      </c>
      <c r="E162" s="168">
        <v>266</v>
      </c>
      <c r="F162" s="168">
        <v>8540</v>
      </c>
      <c r="G162" s="168">
        <v>0.56999999999999995</v>
      </c>
      <c r="H162" s="80">
        <v>1058</v>
      </c>
      <c r="I162" s="83">
        <v>33474</v>
      </c>
      <c r="J162" s="160">
        <v>1.1299999999999999</v>
      </c>
      <c r="K162" s="158">
        <f t="shared" si="25"/>
        <v>24934</v>
      </c>
      <c r="L162" s="165">
        <f t="shared" si="26"/>
        <v>291.96721311475409</v>
      </c>
    </row>
    <row r="163" spans="2:14">
      <c r="B163" s="109">
        <v>7</v>
      </c>
      <c r="C163" s="48" t="s">
        <v>101</v>
      </c>
      <c r="D163" s="45" t="s">
        <v>59</v>
      </c>
      <c r="E163" s="167">
        <v>90381</v>
      </c>
      <c r="F163" s="167">
        <v>6237</v>
      </c>
      <c r="G163" s="167">
        <v>1.58</v>
      </c>
      <c r="H163" s="78">
        <v>104578</v>
      </c>
      <c r="I163" s="79">
        <v>7746.268</v>
      </c>
      <c r="J163" s="161">
        <v>0.90400000000000003</v>
      </c>
      <c r="K163" s="158">
        <f t="shared" si="25"/>
        <v>1509.268</v>
      </c>
      <c r="L163" s="165">
        <f t="shared" si="26"/>
        <v>24.198621131954464</v>
      </c>
    </row>
    <row r="164" spans="2:14">
      <c r="B164" s="110">
        <v>8</v>
      </c>
      <c r="C164" s="48" t="s">
        <v>83</v>
      </c>
      <c r="D164" s="45" t="s">
        <v>59</v>
      </c>
      <c r="E164" s="168">
        <v>34000</v>
      </c>
      <c r="F164" s="168">
        <v>1088</v>
      </c>
      <c r="G164" s="168">
        <v>0.11</v>
      </c>
      <c r="H164" s="76">
        <v>27000</v>
      </c>
      <c r="I164" s="84">
        <v>7344</v>
      </c>
      <c r="J164" s="162">
        <v>135.226</v>
      </c>
      <c r="K164" s="158">
        <f t="shared" si="25"/>
        <v>6256</v>
      </c>
      <c r="L164" s="165">
        <f t="shared" si="26"/>
        <v>575</v>
      </c>
    </row>
    <row r="165" spans="2:14">
      <c r="B165" s="109">
        <v>9</v>
      </c>
      <c r="C165" s="48" t="s">
        <v>81</v>
      </c>
      <c r="D165" s="45" t="s">
        <v>59</v>
      </c>
      <c r="E165" s="168">
        <v>6000</v>
      </c>
      <c r="F165" s="168">
        <v>3840</v>
      </c>
      <c r="G165" s="168">
        <v>0.11</v>
      </c>
      <c r="H165" s="76">
        <v>9000</v>
      </c>
      <c r="I165" s="84">
        <v>5760</v>
      </c>
      <c r="J165" s="162">
        <v>0.113</v>
      </c>
      <c r="K165" s="158">
        <f t="shared" si="25"/>
        <v>1920</v>
      </c>
      <c r="L165" s="165">
        <f t="shared" si="26"/>
        <v>50</v>
      </c>
    </row>
    <row r="166" spans="2:14">
      <c r="B166" s="110">
        <v>10</v>
      </c>
      <c r="C166" s="47" t="s">
        <v>77</v>
      </c>
      <c r="D166" s="46" t="s">
        <v>59</v>
      </c>
      <c r="E166" s="167">
        <v>16000</v>
      </c>
      <c r="F166" s="167">
        <v>1220</v>
      </c>
      <c r="G166" s="167">
        <v>16.23</v>
      </c>
      <c r="H166" s="78">
        <v>76070</v>
      </c>
      <c r="I166" s="79">
        <v>5249.12</v>
      </c>
      <c r="J166" s="161">
        <v>76.635000000000005</v>
      </c>
      <c r="K166" s="158">
        <f t="shared" si="25"/>
        <v>4029.12</v>
      </c>
      <c r="L166" s="165">
        <f t="shared" si="26"/>
        <v>330.25573770491803</v>
      </c>
    </row>
    <row r="167" spans="2:14">
      <c r="B167" s="109">
        <v>11</v>
      </c>
      <c r="C167" s="47" t="s">
        <v>82</v>
      </c>
      <c r="D167" s="46" t="s">
        <v>59</v>
      </c>
      <c r="E167" s="167">
        <v>68750</v>
      </c>
      <c r="F167" s="167">
        <v>3060</v>
      </c>
      <c r="G167" s="167">
        <v>0.68</v>
      </c>
      <c r="H167" s="78">
        <v>37500</v>
      </c>
      <c r="I167" s="79">
        <v>2207.42</v>
      </c>
      <c r="J167" s="161">
        <v>0.22600000000000001</v>
      </c>
      <c r="K167" s="158">
        <f t="shared" si="25"/>
        <v>-852.57999999999993</v>
      </c>
      <c r="L167" s="165">
        <f t="shared" si="26"/>
        <v>-27.862091503267973</v>
      </c>
    </row>
    <row r="168" spans="2:14">
      <c r="B168" s="110">
        <v>12</v>
      </c>
      <c r="C168" s="48" t="s">
        <v>167</v>
      </c>
      <c r="D168" s="45" t="s">
        <v>59</v>
      </c>
      <c r="E168" s="168">
        <v>0</v>
      </c>
      <c r="F168" s="168">
        <v>0</v>
      </c>
      <c r="G168" s="168">
        <v>0</v>
      </c>
      <c r="H168" s="76">
        <v>99.85</v>
      </c>
      <c r="I168" s="84">
        <v>1597.6</v>
      </c>
      <c r="J168" s="162">
        <v>0.113</v>
      </c>
      <c r="K168" s="158">
        <f t="shared" si="25"/>
        <v>1597.6</v>
      </c>
      <c r="L168" s="165">
        <v>100</v>
      </c>
    </row>
    <row r="169" spans="2:14">
      <c r="B169" s="109">
        <v>13</v>
      </c>
      <c r="C169" s="47" t="s">
        <v>165</v>
      </c>
      <c r="D169" s="46" t="s">
        <v>59</v>
      </c>
      <c r="E169" s="77">
        <v>0</v>
      </c>
      <c r="F169" s="77">
        <v>0</v>
      </c>
      <c r="G169" s="77">
        <v>0</v>
      </c>
      <c r="H169" s="77">
        <v>200</v>
      </c>
      <c r="I169" s="72">
        <v>1040</v>
      </c>
      <c r="J169" s="32">
        <v>0.113</v>
      </c>
      <c r="K169" s="158">
        <f t="shared" si="25"/>
        <v>1040</v>
      </c>
      <c r="L169" s="165">
        <v>100</v>
      </c>
    </row>
    <row r="170" spans="2:14">
      <c r="B170" s="110">
        <v>14</v>
      </c>
      <c r="C170" s="47" t="s">
        <v>176</v>
      </c>
      <c r="D170" s="45" t="s">
        <v>59</v>
      </c>
      <c r="E170" s="168"/>
      <c r="F170" s="168"/>
      <c r="G170" s="168"/>
      <c r="H170" s="77">
        <v>11196</v>
      </c>
      <c r="I170" s="72">
        <v>727.74</v>
      </c>
      <c r="J170" s="32">
        <v>0.22600000000000001</v>
      </c>
      <c r="K170" s="158">
        <f t="shared" si="25"/>
        <v>727.74</v>
      </c>
      <c r="L170" s="165">
        <v>100</v>
      </c>
    </row>
    <row r="171" spans="2:14" ht="18" thickBot="1">
      <c r="B171" s="111">
        <v>15</v>
      </c>
      <c r="C171" s="112" t="s">
        <v>166</v>
      </c>
      <c r="D171" s="113" t="s">
        <v>59</v>
      </c>
      <c r="E171" s="114">
        <v>0</v>
      </c>
      <c r="F171" s="163">
        <v>0</v>
      </c>
      <c r="G171" s="114">
        <v>0</v>
      </c>
      <c r="H171" s="115">
        <v>27.67</v>
      </c>
      <c r="I171" s="116">
        <v>181.51520000000002</v>
      </c>
      <c r="J171" s="164">
        <v>0.113</v>
      </c>
      <c r="K171" s="169">
        <f t="shared" si="25"/>
        <v>181.51520000000002</v>
      </c>
      <c r="L171" s="170">
        <v>100</v>
      </c>
    </row>
    <row r="172" spans="2:14" ht="18" thickBot="1">
      <c r="B172" s="57"/>
      <c r="D172" s="58"/>
      <c r="K172" s="59"/>
      <c r="L172" s="42"/>
    </row>
    <row r="173" spans="2:14" ht="21">
      <c r="B173" s="209" t="s">
        <v>85</v>
      </c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1"/>
    </row>
    <row r="174" spans="2:14">
      <c r="B174" s="206" t="s">
        <v>2</v>
      </c>
      <c r="C174" s="207" t="s">
        <v>171</v>
      </c>
      <c r="D174" s="207"/>
      <c r="E174" s="207"/>
      <c r="F174" s="207"/>
      <c r="G174" s="207"/>
      <c r="H174" s="207" t="s">
        <v>172</v>
      </c>
      <c r="I174" s="207"/>
      <c r="J174" s="207"/>
      <c r="K174" s="207"/>
      <c r="L174" s="207"/>
      <c r="M174" s="207" t="s">
        <v>86</v>
      </c>
      <c r="N174" s="217" t="s">
        <v>87</v>
      </c>
    </row>
    <row r="175" spans="2:14" ht="40.5">
      <c r="B175" s="206"/>
      <c r="C175" s="33" t="s">
        <v>88</v>
      </c>
      <c r="D175" s="33" t="s">
        <v>89</v>
      </c>
      <c r="E175" s="33" t="s">
        <v>90</v>
      </c>
      <c r="F175" s="33" t="s">
        <v>91</v>
      </c>
      <c r="G175" s="33" t="s">
        <v>92</v>
      </c>
      <c r="H175" s="33" t="s">
        <v>88</v>
      </c>
      <c r="I175" s="33" t="s">
        <v>89</v>
      </c>
      <c r="J175" s="33" t="s">
        <v>90</v>
      </c>
      <c r="K175" s="33" t="s">
        <v>91</v>
      </c>
      <c r="L175" s="33" t="s">
        <v>93</v>
      </c>
      <c r="M175" s="207"/>
      <c r="N175" s="217"/>
    </row>
    <row r="176" spans="2:14">
      <c r="B176" s="101" t="s">
        <v>10</v>
      </c>
      <c r="C176" s="50">
        <v>5326097.2816594988</v>
      </c>
      <c r="D176" s="50">
        <v>134462.94644</v>
      </c>
      <c r="E176" s="50">
        <v>5460560.2280994989</v>
      </c>
      <c r="F176" s="51">
        <v>39.610148540334919</v>
      </c>
      <c r="G176" s="51">
        <v>-97.475394471238346</v>
      </c>
      <c r="H176" s="50">
        <v>5582383</v>
      </c>
      <c r="I176" s="50">
        <v>212677</v>
      </c>
      <c r="J176" s="50">
        <v>5795060</v>
      </c>
      <c r="K176" s="51">
        <v>26.248174461742455</v>
      </c>
      <c r="L176" s="51">
        <v>-96.190211241328299</v>
      </c>
      <c r="M176" s="51">
        <v>4.8118857915536983</v>
      </c>
      <c r="N176" s="102">
        <v>58.167737381019421</v>
      </c>
    </row>
    <row r="177" spans="2:14">
      <c r="B177" s="153" t="s">
        <v>11</v>
      </c>
      <c r="C177" s="154">
        <v>5866061</v>
      </c>
      <c r="D177" s="154">
        <v>163006</v>
      </c>
      <c r="E177" s="154">
        <v>6029067</v>
      </c>
      <c r="F177" s="155">
        <v>35.986779627743765</v>
      </c>
      <c r="G177" s="155">
        <v>-97.2212017570223</v>
      </c>
      <c r="H177" s="154">
        <v>5180011</v>
      </c>
      <c r="I177" s="154">
        <v>165188</v>
      </c>
      <c r="J177" s="154">
        <v>5345199</v>
      </c>
      <c r="K177" s="155">
        <v>31.358276630263699</v>
      </c>
      <c r="L177" s="155">
        <v>-96.811049242945629</v>
      </c>
      <c r="M177" s="155">
        <v>-11.695241491692638</v>
      </c>
      <c r="N177" s="156">
        <v>1.3386010330908065</v>
      </c>
    </row>
    <row r="178" spans="2:14" ht="18" thickBot="1">
      <c r="B178" s="103" t="s">
        <v>21</v>
      </c>
      <c r="C178" s="104">
        <v>11192158.281659499</v>
      </c>
      <c r="D178" s="104">
        <v>297468.94643999997</v>
      </c>
      <c r="E178" s="104">
        <v>11489627.228099499</v>
      </c>
      <c r="F178" s="105">
        <v>37.624627429528942</v>
      </c>
      <c r="G178" s="105">
        <v>-97.342166372615907</v>
      </c>
      <c r="H178" s="104">
        <v>10762394</v>
      </c>
      <c r="I178" s="104">
        <v>377865</v>
      </c>
      <c r="J178" s="104">
        <v>11140259</v>
      </c>
      <c r="K178" s="105">
        <v>28.482113982506981</v>
      </c>
      <c r="L178" s="105">
        <v>-96.489024653808443</v>
      </c>
      <c r="M178" s="105">
        <v>-3.8398695840796866</v>
      </c>
      <c r="N178" s="106">
        <v>27.026704643342008</v>
      </c>
    </row>
    <row r="179" spans="2:14" ht="18" thickBot="1">
      <c r="B179" s="43"/>
      <c r="C179"/>
      <c r="D179"/>
      <c r="E179"/>
      <c r="F179"/>
      <c r="G179"/>
      <c r="H179"/>
      <c r="I179"/>
      <c r="J179"/>
      <c r="K179"/>
      <c r="L179"/>
      <c r="M179"/>
      <c r="N179"/>
    </row>
    <row r="180" spans="2:14" ht="40.5">
      <c r="B180" s="94" t="s">
        <v>94</v>
      </c>
      <c r="C180" s="95" t="s">
        <v>95</v>
      </c>
      <c r="D180" s="95" t="s">
        <v>96</v>
      </c>
      <c r="E180" s="96" t="s">
        <v>97</v>
      </c>
      <c r="F180"/>
      <c r="G180"/>
      <c r="H180"/>
      <c r="I180"/>
      <c r="J180"/>
      <c r="K180"/>
      <c r="L180"/>
      <c r="M180"/>
      <c r="N180"/>
    </row>
    <row r="181" spans="2:14">
      <c r="B181" s="87" t="s">
        <v>98</v>
      </c>
      <c r="C181" s="75">
        <v>11192158.281659499</v>
      </c>
      <c r="D181" s="75">
        <v>297468.94643999997</v>
      </c>
      <c r="E181" s="97">
        <v>11489627.228099499</v>
      </c>
      <c r="F181"/>
      <c r="G181"/>
      <c r="H181"/>
      <c r="I181"/>
      <c r="J181"/>
      <c r="K181"/>
      <c r="L181"/>
      <c r="M181"/>
      <c r="N181"/>
    </row>
    <row r="182" spans="2:14">
      <c r="B182" s="89" t="s">
        <v>156</v>
      </c>
      <c r="C182" s="75">
        <v>10762394</v>
      </c>
      <c r="D182" s="75">
        <v>377865</v>
      </c>
      <c r="E182" s="97">
        <v>11140259</v>
      </c>
      <c r="F182"/>
      <c r="G182"/>
      <c r="H182"/>
      <c r="I182"/>
      <c r="J182"/>
      <c r="K182"/>
      <c r="L182"/>
      <c r="M182"/>
      <c r="N182"/>
    </row>
    <row r="183" spans="2:14">
      <c r="B183" s="87" t="s">
        <v>99</v>
      </c>
      <c r="C183" s="75">
        <v>-429764.28165949881</v>
      </c>
      <c r="D183" s="75">
        <v>80396.053560000029</v>
      </c>
      <c r="E183" s="97">
        <v>-349368.2280994989</v>
      </c>
      <c r="F183"/>
      <c r="G183"/>
      <c r="H183"/>
      <c r="I183"/>
      <c r="J183"/>
      <c r="K183"/>
      <c r="L183"/>
      <c r="M183"/>
      <c r="N183"/>
    </row>
    <row r="184" spans="2:14" ht="18" thickBot="1">
      <c r="B184" s="98" t="s">
        <v>100</v>
      </c>
      <c r="C184" s="99">
        <v>-3.8398695840796866</v>
      </c>
      <c r="D184" s="99">
        <v>27.026704643342008</v>
      </c>
      <c r="E184" s="100">
        <v>-3.0407272678531272</v>
      </c>
      <c r="F184"/>
      <c r="G184"/>
      <c r="H184"/>
      <c r="I184"/>
      <c r="J184"/>
      <c r="K184"/>
      <c r="L184"/>
      <c r="M184"/>
      <c r="N184"/>
    </row>
    <row r="186" spans="2:14" ht="18" thickBot="1"/>
    <row r="187" spans="2:14" ht="24" customHeight="1">
      <c r="B187" s="214" t="s">
        <v>175</v>
      </c>
      <c r="C187" s="215"/>
      <c r="D187" s="215"/>
      <c r="E187" s="215"/>
      <c r="F187" s="215"/>
      <c r="G187" s="215"/>
      <c r="H187" s="215"/>
      <c r="I187" s="216"/>
    </row>
    <row r="188" spans="2:14" ht="40.5">
      <c r="B188" s="85" t="s">
        <v>45</v>
      </c>
      <c r="C188" s="53" t="s">
        <v>134</v>
      </c>
      <c r="D188" s="53" t="s">
        <v>135</v>
      </c>
      <c r="E188" s="53" t="s">
        <v>136</v>
      </c>
      <c r="F188" s="53" t="s">
        <v>137</v>
      </c>
      <c r="G188" s="53" t="s">
        <v>138</v>
      </c>
      <c r="H188" s="53" t="s">
        <v>90</v>
      </c>
      <c r="I188" s="86" t="s">
        <v>139</v>
      </c>
    </row>
    <row r="189" spans="2:14">
      <c r="B189" s="87">
        <v>1</v>
      </c>
      <c r="C189" s="34" t="s">
        <v>173</v>
      </c>
      <c r="D189" s="84">
        <v>9818.8725699999995</v>
      </c>
      <c r="E189" s="54">
        <v>9.1715705092359615E-2</v>
      </c>
      <c r="F189" s="84">
        <v>0</v>
      </c>
      <c r="G189" s="54">
        <v>0</v>
      </c>
      <c r="H189" s="84">
        <v>9818.8725699999995</v>
      </c>
      <c r="I189" s="88">
        <v>8.8588915124611367E-2</v>
      </c>
    </row>
    <row r="190" spans="2:14">
      <c r="B190" s="89">
        <v>2</v>
      </c>
      <c r="C190" s="29" t="s">
        <v>140</v>
      </c>
      <c r="D190" s="72">
        <v>122569.88871000001</v>
      </c>
      <c r="E190" s="55">
        <v>1.1448955759418413</v>
      </c>
      <c r="F190" s="72">
        <v>0</v>
      </c>
      <c r="G190" s="55">
        <v>0</v>
      </c>
      <c r="H190" s="72">
        <v>122569.88871000001</v>
      </c>
      <c r="I190" s="90">
        <v>1.1058635694019658</v>
      </c>
    </row>
    <row r="191" spans="2:14">
      <c r="B191" s="87">
        <v>3</v>
      </c>
      <c r="C191" s="34" t="s">
        <v>141</v>
      </c>
      <c r="D191" s="84">
        <v>20836.37096</v>
      </c>
      <c r="E191" s="54">
        <v>0.19462748299648888</v>
      </c>
      <c r="F191" s="84">
        <v>0</v>
      </c>
      <c r="G191" s="54">
        <v>0</v>
      </c>
      <c r="H191" s="84">
        <v>20836.37096</v>
      </c>
      <c r="I191" s="88">
        <v>0.18799220433108821</v>
      </c>
    </row>
    <row r="192" spans="2:14">
      <c r="B192" s="89">
        <v>4</v>
      </c>
      <c r="C192" s="29" t="s">
        <v>142</v>
      </c>
      <c r="D192" s="72">
        <v>10379895.191729732</v>
      </c>
      <c r="E192" s="55">
        <v>96.956081210684815</v>
      </c>
      <c r="F192" s="72">
        <v>376458.0796</v>
      </c>
      <c r="G192" s="55">
        <v>99.627534135429187</v>
      </c>
      <c r="H192" s="72">
        <v>10756353.271329733</v>
      </c>
      <c r="I192" s="90">
        <v>97.047156912452479</v>
      </c>
    </row>
    <row r="193" spans="2:9">
      <c r="B193" s="87">
        <v>5</v>
      </c>
      <c r="C193" s="34" t="s">
        <v>143</v>
      </c>
      <c r="D193" s="84">
        <v>33524.085200000001</v>
      </c>
      <c r="E193" s="54">
        <v>0.31314034170160715</v>
      </c>
      <c r="F193" s="84">
        <v>0</v>
      </c>
      <c r="G193" s="54">
        <v>0</v>
      </c>
      <c r="H193" s="84">
        <v>33524.085200000001</v>
      </c>
      <c r="I193" s="88">
        <v>0.3024646992045687</v>
      </c>
    </row>
    <row r="194" spans="2:9" ht="27.75">
      <c r="B194" s="89">
        <v>6</v>
      </c>
      <c r="C194" s="29" t="s">
        <v>144</v>
      </c>
      <c r="D194" s="72">
        <v>52488.990179999993</v>
      </c>
      <c r="E194" s="55">
        <v>0.49028691528732599</v>
      </c>
      <c r="F194" s="72">
        <v>0</v>
      </c>
      <c r="G194" s="55">
        <v>0</v>
      </c>
      <c r="H194" s="72">
        <v>52488.990179999993</v>
      </c>
      <c r="I194" s="90">
        <v>0.47357195674783864</v>
      </c>
    </row>
    <row r="195" spans="2:9">
      <c r="B195" s="87">
        <v>7</v>
      </c>
      <c r="C195" s="34" t="s">
        <v>174</v>
      </c>
      <c r="D195" s="84">
        <v>59340.570660000005</v>
      </c>
      <c r="E195" s="54">
        <v>0.55428586529307489</v>
      </c>
      <c r="F195" s="84">
        <v>0</v>
      </c>
      <c r="G195" s="54">
        <v>0</v>
      </c>
      <c r="H195" s="84">
        <v>59340.570660000005</v>
      </c>
      <c r="I195" s="88">
        <v>0.53538904188515657</v>
      </c>
    </row>
    <row r="196" spans="2:9">
      <c r="B196" s="89">
        <v>8</v>
      </c>
      <c r="C196" s="34" t="s">
        <v>145</v>
      </c>
      <c r="D196" s="84">
        <v>16.313089999999999</v>
      </c>
      <c r="E196" s="54">
        <v>1.5237661359985657E-4</v>
      </c>
      <c r="F196" s="84">
        <v>0</v>
      </c>
      <c r="G196" s="54">
        <v>0</v>
      </c>
      <c r="H196" s="84">
        <v>16.313089999999999</v>
      </c>
      <c r="I196" s="88">
        <v>1.4718175993500511E-4</v>
      </c>
    </row>
    <row r="197" spans="2:9">
      <c r="B197" s="87">
        <v>9</v>
      </c>
      <c r="C197" s="34" t="s">
        <v>146</v>
      </c>
      <c r="D197" s="84">
        <v>10112.603999999999</v>
      </c>
      <c r="E197" s="54">
        <v>9.4459379075108638E-2</v>
      </c>
      <c r="F197" s="84">
        <v>0</v>
      </c>
      <c r="G197" s="54">
        <v>0</v>
      </c>
      <c r="H197" s="84">
        <v>10112.603999999999</v>
      </c>
      <c r="I197" s="88">
        <v>9.1239051230991325E-2</v>
      </c>
    </row>
    <row r="198" spans="2:9">
      <c r="B198" s="89">
        <v>10</v>
      </c>
      <c r="C198" s="29" t="s">
        <v>147</v>
      </c>
      <c r="D198" s="72">
        <v>6586.24593</v>
      </c>
      <c r="E198" s="55">
        <v>6.1520524385584703E-2</v>
      </c>
      <c r="F198" s="72">
        <v>0</v>
      </c>
      <c r="G198" s="55">
        <v>0</v>
      </c>
      <c r="H198" s="72">
        <v>6586.24593</v>
      </c>
      <c r="I198" s="90">
        <v>5.9423154493855206E-2</v>
      </c>
    </row>
    <row r="199" spans="2:9">
      <c r="B199" s="87">
        <v>11</v>
      </c>
      <c r="C199" s="34" t="s">
        <v>148</v>
      </c>
      <c r="D199" s="84">
        <v>5012.2218000000012</v>
      </c>
      <c r="E199" s="54">
        <v>4.6817947090059438E-2</v>
      </c>
      <c r="F199" s="84">
        <v>0</v>
      </c>
      <c r="G199" s="54">
        <v>0</v>
      </c>
      <c r="H199" s="84">
        <v>5012.2218000000012</v>
      </c>
      <c r="I199" s="88">
        <v>4.5221820373001029E-2</v>
      </c>
    </row>
    <row r="200" spans="2:9">
      <c r="B200" s="89">
        <v>12</v>
      </c>
      <c r="C200" s="29" t="s">
        <v>152</v>
      </c>
      <c r="D200" s="72">
        <v>5568.78575</v>
      </c>
      <c r="E200" s="55">
        <v>5.2016675838123715E-2</v>
      </c>
      <c r="F200" s="72">
        <v>1407.42</v>
      </c>
      <c r="G200" s="55">
        <v>0.37246586457082315</v>
      </c>
      <c r="H200" s="72">
        <v>6976.2057500000001</v>
      </c>
      <c r="I200" s="90">
        <v>6.2941492994503315E-2</v>
      </c>
    </row>
    <row r="201" spans="2:9" ht="18" thickBot="1">
      <c r="B201" s="212" t="s">
        <v>149</v>
      </c>
      <c r="C201" s="213"/>
      <c r="D201" s="91">
        <v>10705770.140579732</v>
      </c>
      <c r="E201" s="92">
        <v>100</v>
      </c>
      <c r="F201" s="91">
        <v>377865.49959999998</v>
      </c>
      <c r="G201" s="92">
        <v>100.00000000000001</v>
      </c>
      <c r="H201" s="91">
        <v>11083635.640179733</v>
      </c>
      <c r="I201" s="93">
        <v>99.999999999999957</v>
      </c>
    </row>
  </sheetData>
  <mergeCells count="42">
    <mergeCell ref="B201:C201"/>
    <mergeCell ref="B187:I187"/>
    <mergeCell ref="B173:N173"/>
    <mergeCell ref="B174:B175"/>
    <mergeCell ref="C174:G174"/>
    <mergeCell ref="H174:L174"/>
    <mergeCell ref="M174:M175"/>
    <mergeCell ref="N174:N175"/>
    <mergeCell ref="B154:L154"/>
    <mergeCell ref="B155:B156"/>
    <mergeCell ref="C155:C156"/>
    <mergeCell ref="D155:D156"/>
    <mergeCell ref="E155:G155"/>
    <mergeCell ref="H155:J155"/>
    <mergeCell ref="K155:L155"/>
    <mergeCell ref="B99:O99"/>
    <mergeCell ref="B100:B101"/>
    <mergeCell ref="C100:C101"/>
    <mergeCell ref="D100:D101"/>
    <mergeCell ref="E100:G100"/>
    <mergeCell ref="H100:J100"/>
    <mergeCell ref="K100:M100"/>
    <mergeCell ref="N100:P100"/>
    <mergeCell ref="B44:P44"/>
    <mergeCell ref="B45:B46"/>
    <mergeCell ref="C45:C46"/>
    <mergeCell ref="D45:D46"/>
    <mergeCell ref="E45:G45"/>
    <mergeCell ref="H45:J45"/>
    <mergeCell ref="K45:M45"/>
    <mergeCell ref="N45:P45"/>
    <mergeCell ref="B2:M2"/>
    <mergeCell ref="B3:B4"/>
    <mergeCell ref="C3:C4"/>
    <mergeCell ref="B21:M21"/>
    <mergeCell ref="B22:B23"/>
    <mergeCell ref="C22:C23"/>
    <mergeCell ref="D22:D23"/>
    <mergeCell ref="E22:G22"/>
    <mergeCell ref="H22:J22"/>
    <mergeCell ref="K22:L22"/>
    <mergeCell ref="M22:M23"/>
  </mergeCells>
  <printOptions horizontalCentered="1"/>
  <pageMargins left="0.23622047244094499" right="0.23622047244094499" top="0.55118110236220497" bottom="0.74803149606299202" header="0.27559055118110198" footer="0.31496062992126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</vt:lpstr>
      <vt:lpstr>web!Print_Area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2024-03-12T06:27:06Z</dcterms:created>
  <dcterms:modified xsi:type="dcterms:W3CDTF">2025-05-13T16:46:22Z</dcterms:modified>
</cp:coreProperties>
</file>