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40" windowHeight="7560"/>
  </bookViews>
  <sheets>
    <sheet name="web" sheetId="1" r:id="rId1"/>
  </sheets>
  <externalReferences>
    <externalReference r:id="rId2"/>
  </externalReferences>
  <definedNames>
    <definedName name="Date">[1]Input!$F$2:$F$367</definedName>
    <definedName name="_xlnm.Print_Area" localSheetId="0">web!$B$2:$M$17</definedName>
  </definedNames>
  <calcPr calcId="144525"/>
</workbook>
</file>

<file path=xl/calcChain.xml><?xml version="1.0" encoding="utf-8"?>
<calcChain xmlns="http://schemas.openxmlformats.org/spreadsheetml/2006/main">
  <c r="K168" i="1"/>
  <c r="L168" s="1"/>
  <c r="K163"/>
  <c r="K158" l="1"/>
  <c r="L158" s="1"/>
  <c r="K159"/>
  <c r="L159" s="1"/>
  <c r="K160"/>
  <c r="L160" s="1"/>
  <c r="K161"/>
  <c r="L161" s="1"/>
  <c r="K162"/>
  <c r="L162" s="1"/>
  <c r="K166"/>
  <c r="L166" s="1"/>
  <c r="K172"/>
  <c r="L172" s="1"/>
  <c r="K165"/>
  <c r="L165" s="1"/>
  <c r="K164"/>
  <c r="L164" s="1"/>
  <c r="K167"/>
  <c r="L167" s="1"/>
  <c r="K169"/>
  <c r="K170"/>
  <c r="K171"/>
  <c r="K173"/>
  <c r="K157"/>
  <c r="L157" s="1"/>
  <c r="G30" l="1"/>
  <c r="G31"/>
  <c r="G32"/>
  <c r="G35"/>
  <c r="E17" l="1"/>
  <c r="K47" l="1"/>
  <c r="L47"/>
  <c r="K48"/>
  <c r="L48"/>
  <c r="K49"/>
  <c r="L49"/>
  <c r="K50"/>
  <c r="L50"/>
  <c r="K51"/>
  <c r="L51"/>
  <c r="K52"/>
  <c r="L52"/>
  <c r="K53"/>
  <c r="L53"/>
  <c r="K54"/>
  <c r="L54"/>
  <c r="K55"/>
  <c r="L55"/>
  <c r="K56"/>
  <c r="L56"/>
  <c r="K57"/>
  <c r="L57"/>
  <c r="K58"/>
  <c r="L58"/>
  <c r="K59"/>
  <c r="L59"/>
  <c r="K60"/>
  <c r="L60"/>
  <c r="K61"/>
  <c r="L61"/>
  <c r="K62"/>
  <c r="L62"/>
  <c r="K63"/>
  <c r="L63"/>
  <c r="K64"/>
  <c r="L64"/>
  <c r="K65"/>
  <c r="L65"/>
  <c r="K66"/>
  <c r="L66"/>
  <c r="K67"/>
  <c r="L67"/>
  <c r="K68"/>
  <c r="L68"/>
  <c r="K69"/>
  <c r="L69"/>
  <c r="K70"/>
  <c r="L70"/>
  <c r="K71"/>
  <c r="L71"/>
  <c r="K72"/>
  <c r="L72"/>
  <c r="K73"/>
  <c r="L73"/>
  <c r="K74"/>
  <c r="L74"/>
  <c r="K75"/>
  <c r="L75"/>
  <c r="K76"/>
  <c r="L76"/>
  <c r="K77"/>
  <c r="L77"/>
  <c r="K78"/>
  <c r="L78"/>
  <c r="K79"/>
  <c r="L79"/>
  <c r="K80"/>
  <c r="L80"/>
  <c r="K81"/>
  <c r="L81"/>
  <c r="K82"/>
  <c r="L82"/>
  <c r="K83"/>
  <c r="L83"/>
  <c r="K84"/>
  <c r="L84"/>
  <c r="K85"/>
  <c r="L85"/>
  <c r="K86"/>
  <c r="L86"/>
  <c r="K87"/>
  <c r="L87"/>
  <c r="K88"/>
  <c r="L88"/>
  <c r="K89"/>
  <c r="L89"/>
  <c r="K90"/>
  <c r="L90"/>
  <c r="K91"/>
  <c r="L91"/>
  <c r="K92"/>
  <c r="L92"/>
  <c r="K93"/>
  <c r="L93"/>
  <c r="K94"/>
  <c r="L94"/>
  <c r="K95"/>
  <c r="L95"/>
  <c r="K96"/>
  <c r="L96"/>
  <c r="I41" l="1"/>
  <c r="K104" l="1"/>
  <c r="N104" s="1"/>
  <c r="L104"/>
  <c r="O104" s="1"/>
  <c r="M104"/>
  <c r="P104" s="1"/>
  <c r="K105"/>
  <c r="N105" s="1"/>
  <c r="L105"/>
  <c r="O105" s="1"/>
  <c r="M105"/>
  <c r="P105" s="1"/>
  <c r="K106"/>
  <c r="N106" s="1"/>
  <c r="L106"/>
  <c r="O106" s="1"/>
  <c r="M106"/>
  <c r="P106" s="1"/>
  <c r="K107"/>
  <c r="N107" s="1"/>
  <c r="L107"/>
  <c r="O107" s="1"/>
  <c r="M107"/>
  <c r="P107" s="1"/>
  <c r="K108"/>
  <c r="N108" s="1"/>
  <c r="L108"/>
  <c r="O108" s="1"/>
  <c r="M108"/>
  <c r="P108" s="1"/>
  <c r="K109"/>
  <c r="N109" s="1"/>
  <c r="L109"/>
  <c r="O109" s="1"/>
  <c r="M109"/>
  <c r="P109" s="1"/>
  <c r="K110"/>
  <c r="N110" s="1"/>
  <c r="L110"/>
  <c r="O110" s="1"/>
  <c r="M110"/>
  <c r="P110" s="1"/>
  <c r="K111"/>
  <c r="N111" s="1"/>
  <c r="L111"/>
  <c r="O111" s="1"/>
  <c r="M111"/>
  <c r="P111" s="1"/>
  <c r="K112"/>
  <c r="N112" s="1"/>
  <c r="L112"/>
  <c r="O112" s="1"/>
  <c r="M112"/>
  <c r="P112" s="1"/>
  <c r="K113"/>
  <c r="N113" s="1"/>
  <c r="L113"/>
  <c r="O113" s="1"/>
  <c r="M113"/>
  <c r="P113" s="1"/>
  <c r="K114"/>
  <c r="N114" s="1"/>
  <c r="L114"/>
  <c r="O114" s="1"/>
  <c r="M114"/>
  <c r="P114" s="1"/>
  <c r="K115"/>
  <c r="N115" s="1"/>
  <c r="L115"/>
  <c r="O115" s="1"/>
  <c r="M115"/>
  <c r="P115" s="1"/>
  <c r="K116"/>
  <c r="N116" s="1"/>
  <c r="L116"/>
  <c r="O116" s="1"/>
  <c r="M116"/>
  <c r="P116" s="1"/>
  <c r="K117"/>
  <c r="N117" s="1"/>
  <c r="L117"/>
  <c r="O117" s="1"/>
  <c r="M117"/>
  <c r="P117" s="1"/>
  <c r="K118"/>
  <c r="N118" s="1"/>
  <c r="L118"/>
  <c r="O118" s="1"/>
  <c r="M118"/>
  <c r="P118" s="1"/>
  <c r="K119"/>
  <c r="N119" s="1"/>
  <c r="L119"/>
  <c r="O119" s="1"/>
  <c r="M119"/>
  <c r="P119" s="1"/>
  <c r="K120"/>
  <c r="N120" s="1"/>
  <c r="L120"/>
  <c r="O120" s="1"/>
  <c r="M120"/>
  <c r="P120" s="1"/>
  <c r="K121"/>
  <c r="N121" s="1"/>
  <c r="L121"/>
  <c r="O121" s="1"/>
  <c r="M121"/>
  <c r="P121" s="1"/>
  <c r="K122"/>
  <c r="N122" s="1"/>
  <c r="L122"/>
  <c r="O122" s="1"/>
  <c r="M122"/>
  <c r="P122" s="1"/>
  <c r="K123"/>
  <c r="N123" s="1"/>
  <c r="L123"/>
  <c r="O123" s="1"/>
  <c r="M123"/>
  <c r="P123" s="1"/>
  <c r="K124"/>
  <c r="N124" s="1"/>
  <c r="L124"/>
  <c r="O124" s="1"/>
  <c r="M124"/>
  <c r="P124" s="1"/>
  <c r="K125"/>
  <c r="N125" s="1"/>
  <c r="L125"/>
  <c r="O125" s="1"/>
  <c r="M125"/>
  <c r="P125" s="1"/>
  <c r="K126"/>
  <c r="N126" s="1"/>
  <c r="L126"/>
  <c r="O126" s="1"/>
  <c r="M126"/>
  <c r="P126" s="1"/>
  <c r="K127"/>
  <c r="L127"/>
  <c r="M127"/>
  <c r="K128"/>
  <c r="N128" s="1"/>
  <c r="L128"/>
  <c r="O128" s="1"/>
  <c r="M128"/>
  <c r="P128" s="1"/>
  <c r="K129"/>
  <c r="N129" s="1"/>
  <c r="L129"/>
  <c r="O129" s="1"/>
  <c r="M129"/>
  <c r="P129" s="1"/>
  <c r="K130"/>
  <c r="N130" s="1"/>
  <c r="L130"/>
  <c r="O130" s="1"/>
  <c r="M130"/>
  <c r="P130" s="1"/>
  <c r="K131"/>
  <c r="N131" s="1"/>
  <c r="L131"/>
  <c r="O131" s="1"/>
  <c r="M131"/>
  <c r="P131" s="1"/>
  <c r="K132"/>
  <c r="N132" s="1"/>
  <c r="L132"/>
  <c r="O132" s="1"/>
  <c r="M132"/>
  <c r="P132" s="1"/>
  <c r="K133"/>
  <c r="N133" s="1"/>
  <c r="L133"/>
  <c r="O133" s="1"/>
  <c r="M133"/>
  <c r="P133" s="1"/>
  <c r="K134"/>
  <c r="N134" s="1"/>
  <c r="L134"/>
  <c r="O134" s="1"/>
  <c r="M134"/>
  <c r="P134" s="1"/>
  <c r="K135"/>
  <c r="N135" s="1"/>
  <c r="L135"/>
  <c r="O135" s="1"/>
  <c r="M135"/>
  <c r="P135" s="1"/>
  <c r="K136"/>
  <c r="N136" s="1"/>
  <c r="L136"/>
  <c r="O136" s="1"/>
  <c r="M136"/>
  <c r="P136" s="1"/>
  <c r="K137"/>
  <c r="N137" s="1"/>
  <c r="L137"/>
  <c r="O137" s="1"/>
  <c r="M137"/>
  <c r="P137" s="1"/>
  <c r="K138"/>
  <c r="N138" s="1"/>
  <c r="L138"/>
  <c r="O138" s="1"/>
  <c r="M138"/>
  <c r="P138" s="1"/>
  <c r="K139"/>
  <c r="N139" s="1"/>
  <c r="L139"/>
  <c r="O139" s="1"/>
  <c r="M139"/>
  <c r="P139" s="1"/>
  <c r="K140"/>
  <c r="N140" s="1"/>
  <c r="L140"/>
  <c r="O140" s="1"/>
  <c r="M140"/>
  <c r="P140" s="1"/>
  <c r="K141"/>
  <c r="N141" s="1"/>
  <c r="L141"/>
  <c r="O141" s="1"/>
  <c r="M141"/>
  <c r="P141" s="1"/>
  <c r="K142"/>
  <c r="N142" s="1"/>
  <c r="L142"/>
  <c r="O142" s="1"/>
  <c r="M142"/>
  <c r="P142" s="1"/>
  <c r="K143"/>
  <c r="N143" s="1"/>
  <c r="L143"/>
  <c r="O143" s="1"/>
  <c r="M143"/>
  <c r="P143" s="1"/>
  <c r="K144"/>
  <c r="N144" s="1"/>
  <c r="L144"/>
  <c r="O144" s="1"/>
  <c r="M144"/>
  <c r="P144" s="1"/>
  <c r="K145"/>
  <c r="N145" s="1"/>
  <c r="L145"/>
  <c r="O145" s="1"/>
  <c r="M145"/>
  <c r="P145" s="1"/>
  <c r="K146"/>
  <c r="N146" s="1"/>
  <c r="L146"/>
  <c r="O146" s="1"/>
  <c r="M146"/>
  <c r="P146" s="1"/>
  <c r="K147"/>
  <c r="L147"/>
  <c r="M147"/>
  <c r="K148"/>
  <c r="N148" s="1"/>
  <c r="L148"/>
  <c r="O148" s="1"/>
  <c r="M148"/>
  <c r="P148" s="1"/>
  <c r="K149"/>
  <c r="N149" s="1"/>
  <c r="L149"/>
  <c r="O149" s="1"/>
  <c r="M149"/>
  <c r="P149" s="1"/>
  <c r="K150"/>
  <c r="N150" s="1"/>
  <c r="L150"/>
  <c r="O150" s="1"/>
  <c r="M150"/>
  <c r="P150" s="1"/>
  <c r="K151"/>
  <c r="N151" s="1"/>
  <c r="L151"/>
  <c r="O151" s="1"/>
  <c r="M151"/>
  <c r="P151" s="1"/>
  <c r="N49"/>
  <c r="O49"/>
  <c r="M49"/>
  <c r="P49" s="1"/>
  <c r="N50"/>
  <c r="O50"/>
  <c r="M50"/>
  <c r="P50" s="1"/>
  <c r="N51"/>
  <c r="O51"/>
  <c r="M51"/>
  <c r="P51" s="1"/>
  <c r="N52"/>
  <c r="O52"/>
  <c r="M52"/>
  <c r="P52" s="1"/>
  <c r="N53"/>
  <c r="O53"/>
  <c r="M53"/>
  <c r="P53" s="1"/>
  <c r="N54"/>
  <c r="O54"/>
  <c r="M54"/>
  <c r="P54" s="1"/>
  <c r="M55"/>
  <c r="N56"/>
  <c r="O56"/>
  <c r="M56"/>
  <c r="P56" s="1"/>
  <c r="N57"/>
  <c r="O57"/>
  <c r="M57"/>
  <c r="P57" s="1"/>
  <c r="N58"/>
  <c r="O58"/>
  <c r="M58"/>
  <c r="P58" s="1"/>
  <c r="N59"/>
  <c r="O59"/>
  <c r="M59"/>
  <c r="P59" s="1"/>
  <c r="N60"/>
  <c r="O60"/>
  <c r="M60"/>
  <c r="P60" s="1"/>
  <c r="N61"/>
  <c r="O61"/>
  <c r="M61"/>
  <c r="P61" s="1"/>
  <c r="N62"/>
  <c r="O62"/>
  <c r="M62"/>
  <c r="P62" s="1"/>
  <c r="N63"/>
  <c r="O63"/>
  <c r="M63"/>
  <c r="P63" s="1"/>
  <c r="N64"/>
  <c r="O64"/>
  <c r="M64"/>
  <c r="P64" s="1"/>
  <c r="N65"/>
  <c r="O65"/>
  <c r="M65"/>
  <c r="P65" s="1"/>
  <c r="N66"/>
  <c r="O66"/>
  <c r="M66"/>
  <c r="P66" s="1"/>
  <c r="N67"/>
  <c r="O67"/>
  <c r="M67"/>
  <c r="P67" s="1"/>
  <c r="N68"/>
  <c r="O68"/>
  <c r="M68"/>
  <c r="P68" s="1"/>
  <c r="N69"/>
  <c r="O69"/>
  <c r="M69"/>
  <c r="P69" s="1"/>
  <c r="N70"/>
  <c r="O70"/>
  <c r="M70"/>
  <c r="P70" s="1"/>
  <c r="N71"/>
  <c r="O71"/>
  <c r="M71"/>
  <c r="P71" s="1"/>
  <c r="N72"/>
  <c r="O72"/>
  <c r="M72"/>
  <c r="P72" s="1"/>
  <c r="N73"/>
  <c r="O73"/>
  <c r="M73"/>
  <c r="P73" s="1"/>
  <c r="N74"/>
  <c r="O74"/>
  <c r="M74"/>
  <c r="P74" s="1"/>
  <c r="N75"/>
  <c r="O75"/>
  <c r="M75"/>
  <c r="P75" s="1"/>
  <c r="N76"/>
  <c r="O76"/>
  <c r="M76"/>
  <c r="P76" s="1"/>
  <c r="N77"/>
  <c r="O77"/>
  <c r="M77"/>
  <c r="P77" s="1"/>
  <c r="N78"/>
  <c r="O78"/>
  <c r="M78"/>
  <c r="P78" s="1"/>
  <c r="N79"/>
  <c r="O79"/>
  <c r="M79"/>
  <c r="P79" s="1"/>
  <c r="N80"/>
  <c r="O80"/>
  <c r="M80"/>
  <c r="P80" s="1"/>
  <c r="N81"/>
  <c r="O81"/>
  <c r="M81"/>
  <c r="P81" s="1"/>
  <c r="N82"/>
  <c r="O82"/>
  <c r="M82"/>
  <c r="P82" s="1"/>
  <c r="N83"/>
  <c r="O83"/>
  <c r="M83"/>
  <c r="P83" s="1"/>
  <c r="N84"/>
  <c r="O84"/>
  <c r="M84"/>
  <c r="P84" s="1"/>
  <c r="N85"/>
  <c r="O85"/>
  <c r="M85"/>
  <c r="P85" s="1"/>
  <c r="N86"/>
  <c r="O86"/>
  <c r="M86"/>
  <c r="P86" s="1"/>
  <c r="N87"/>
  <c r="O87"/>
  <c r="M87"/>
  <c r="P87" s="1"/>
  <c r="N88"/>
  <c r="O88"/>
  <c r="M88"/>
  <c r="P88" s="1"/>
  <c r="N89"/>
  <c r="O89"/>
  <c r="M89"/>
  <c r="P89" s="1"/>
  <c r="N90"/>
  <c r="O90"/>
  <c r="M90"/>
  <c r="P90" s="1"/>
  <c r="N91"/>
  <c r="O91"/>
  <c r="M91"/>
  <c r="P91" s="1"/>
  <c r="N92"/>
  <c r="O92"/>
  <c r="M92"/>
  <c r="P92" s="1"/>
  <c r="N93"/>
  <c r="O93"/>
  <c r="M93"/>
  <c r="P93" s="1"/>
  <c r="N94"/>
  <c r="O94"/>
  <c r="M94"/>
  <c r="P94" s="1"/>
  <c r="N95"/>
  <c r="O95"/>
  <c r="M95"/>
  <c r="P95" s="1"/>
  <c r="N96"/>
  <c r="O96"/>
  <c r="M96"/>
  <c r="P96" s="1"/>
  <c r="G26"/>
  <c r="J26"/>
  <c r="K26"/>
  <c r="L26"/>
  <c r="M26" s="1"/>
  <c r="G27"/>
  <c r="K27"/>
  <c r="L27"/>
  <c r="G28"/>
  <c r="J28"/>
  <c r="K28"/>
  <c r="L28"/>
  <c r="M28" s="1"/>
  <c r="G29"/>
  <c r="J29"/>
  <c r="K29"/>
  <c r="L29"/>
  <c r="M29" s="1"/>
  <c r="J30"/>
  <c r="K30"/>
  <c r="L30"/>
  <c r="M30" s="1"/>
  <c r="J31"/>
  <c r="K31"/>
  <c r="L31"/>
  <c r="M31" s="1"/>
  <c r="J32"/>
  <c r="K32"/>
  <c r="L32"/>
  <c r="M32" s="1"/>
  <c r="K33"/>
  <c r="L33"/>
  <c r="K34"/>
  <c r="L34"/>
  <c r="M34" s="1"/>
  <c r="J35"/>
  <c r="K35"/>
  <c r="L35"/>
  <c r="M35" s="1"/>
  <c r="K36"/>
  <c r="L36"/>
  <c r="M36" s="1"/>
  <c r="K37"/>
  <c r="L37"/>
  <c r="K38"/>
  <c r="L38"/>
  <c r="K39"/>
  <c r="L39"/>
  <c r="K40"/>
  <c r="L40"/>
  <c r="M103" l="1"/>
  <c r="P103" s="1"/>
  <c r="L103"/>
  <c r="O103" s="1"/>
  <c r="K103"/>
  <c r="N103" s="1"/>
  <c r="M102"/>
  <c r="P102" s="1"/>
  <c r="L102"/>
  <c r="O102" s="1"/>
  <c r="K102"/>
  <c r="N102" s="1"/>
  <c r="M48"/>
  <c r="P48" s="1"/>
  <c r="O48"/>
  <c r="N48"/>
  <c r="M47"/>
  <c r="P47" s="1"/>
  <c r="O47"/>
  <c r="N47"/>
  <c r="H41"/>
  <c r="F41"/>
  <c r="E41"/>
  <c r="L25"/>
  <c r="M25" s="1"/>
  <c r="K25"/>
  <c r="J25"/>
  <c r="G25"/>
  <c r="L24"/>
  <c r="M24" s="1"/>
  <c r="K24"/>
  <c r="J24"/>
  <c r="G24"/>
  <c r="H17"/>
  <c r="G17"/>
  <c r="D17"/>
  <c r="K16"/>
  <c r="M16" s="1"/>
  <c r="J16"/>
  <c r="L16" s="1"/>
  <c r="I16"/>
  <c r="F16"/>
  <c r="K15"/>
  <c r="M15" s="1"/>
  <c r="J15"/>
  <c r="L15" s="1"/>
  <c r="I15"/>
  <c r="F15"/>
  <c r="K14"/>
  <c r="M14" s="1"/>
  <c r="J14"/>
  <c r="L14" s="1"/>
  <c r="I14"/>
  <c r="F14"/>
  <c r="K13"/>
  <c r="M13" s="1"/>
  <c r="J13"/>
  <c r="L13" s="1"/>
  <c r="I13"/>
  <c r="F13"/>
  <c r="K12"/>
  <c r="M12" s="1"/>
  <c r="J12"/>
  <c r="L12" s="1"/>
  <c r="I12"/>
  <c r="F12"/>
  <c r="K11"/>
  <c r="M11" s="1"/>
  <c r="J11"/>
  <c r="L11" s="1"/>
  <c r="I11"/>
  <c r="F11"/>
  <c r="K10"/>
  <c r="M10" s="1"/>
  <c r="J10"/>
  <c r="L10" s="1"/>
  <c r="I10"/>
  <c r="F10"/>
  <c r="K9"/>
  <c r="M9" s="1"/>
  <c r="J9"/>
  <c r="L9" s="1"/>
  <c r="I9"/>
  <c r="F9"/>
  <c r="K8"/>
  <c r="M8" s="1"/>
  <c r="J8"/>
  <c r="L8" s="1"/>
  <c r="I8"/>
  <c r="F8"/>
  <c r="K7"/>
  <c r="M7" s="1"/>
  <c r="J7"/>
  <c r="L7" s="1"/>
  <c r="I7"/>
  <c r="F7"/>
  <c r="K6"/>
  <c r="M6" s="1"/>
  <c r="J6"/>
  <c r="L6" s="1"/>
  <c r="I6"/>
  <c r="F6"/>
  <c r="K5"/>
  <c r="M5" s="1"/>
  <c r="J5"/>
  <c r="L5" s="1"/>
  <c r="I5"/>
  <c r="F5"/>
  <c r="I17" l="1"/>
  <c r="F17"/>
  <c r="J41"/>
  <c r="L41"/>
  <c r="M41" s="1"/>
  <c r="K17"/>
  <c r="M17" s="1"/>
  <c r="K41"/>
  <c r="J17"/>
  <c r="L17" s="1"/>
  <c r="G41"/>
</calcChain>
</file>

<file path=xl/sharedStrings.xml><?xml version="1.0" encoding="utf-8"?>
<sst xmlns="http://schemas.openxmlformats.org/spreadsheetml/2006/main" count="403" uniqueCount="200">
  <si>
    <t>मासिक राजस्व असुलीको तुलना विवरण (रु. हजार)</t>
  </si>
  <si>
    <t>सि.न.</t>
  </si>
  <si>
    <t>महिना</t>
  </si>
  <si>
    <t>आर्थिक वर्ष २०८०।८१</t>
  </si>
  <si>
    <t>तुलना घटी/वढी</t>
  </si>
  <si>
    <t>लक्ष्य रु.</t>
  </si>
  <si>
    <t>असुली रु.</t>
  </si>
  <si>
    <t xml:space="preserve"> प्रतिशत</t>
  </si>
  <si>
    <t>लक्ष्य %</t>
  </si>
  <si>
    <t>असुली %</t>
  </si>
  <si>
    <t>श्रावण</t>
  </si>
  <si>
    <t>भाद्र</t>
  </si>
  <si>
    <t>आस्वीन</t>
  </si>
  <si>
    <t>कार्तिक</t>
  </si>
  <si>
    <t>मंसिर</t>
  </si>
  <si>
    <t>पुष</t>
  </si>
  <si>
    <t>माघ</t>
  </si>
  <si>
    <t>फाल्गुण</t>
  </si>
  <si>
    <t>चैत्र</t>
  </si>
  <si>
    <t>बैशाख</t>
  </si>
  <si>
    <t>जेष्ठ</t>
  </si>
  <si>
    <t>जम्मा</t>
  </si>
  <si>
    <t>शिर्षकगत राजस्व असुलीको तुलना विवरण (रु. हजार) </t>
  </si>
  <si>
    <t>सि. नं.</t>
  </si>
  <si>
    <t>राजस्व शिर्षक संकेत नं. </t>
  </si>
  <si>
    <t>राजस्व शिर्षक</t>
  </si>
  <si>
    <t>तुलना (घटी / बढी)</t>
  </si>
  <si>
    <t>असुली प्रतिशत</t>
  </si>
  <si>
    <t>भन्सार महसुल (आयात) </t>
  </si>
  <si>
    <t>मूल्य अभिवृद्धि कर</t>
  </si>
  <si>
    <t>अन्तःशूल्क</t>
  </si>
  <si>
    <t>स्वास्थय जोखिम कर</t>
  </si>
  <si>
    <t>भन्सार महसुल (निर्यात)</t>
  </si>
  <si>
    <t>कृषि सुधार शुल्क</t>
  </si>
  <si>
    <t>११५६२+११५२२</t>
  </si>
  <si>
    <t>भन्सार सम्बन्धी अन्य आय+CSF</t>
  </si>
  <si>
    <t>पूर्वाधर कर (IFT)</t>
  </si>
  <si>
    <t>सडक निर्माण दस्तुर (RDF)</t>
  </si>
  <si>
    <t xml:space="preserve">भन्सार सम्वन्धी अन्य आय </t>
  </si>
  <si>
    <t>निकासी सेवा शुल्क</t>
  </si>
  <si>
    <t>सडक मर्मत तथा सुधार दस्तुर (RCF)</t>
  </si>
  <si>
    <t>अग्रिम आयकर</t>
  </si>
  <si>
    <t>राजस्व वाहेकको बेरुजु दाखिला</t>
  </si>
  <si>
    <t>अन्य प्रशासनिक सेवा शुल्क</t>
  </si>
  <si>
    <t>सरकारी सम्पत्तिको विक्रिबाट प्राप्त रकम</t>
  </si>
  <si>
    <t>सि.नं.</t>
  </si>
  <si>
    <t>वस्तुको नाम (समूह)</t>
  </si>
  <si>
    <t>इकाई</t>
  </si>
  <si>
    <t>फरक (घटी/बढी)</t>
  </si>
  <si>
    <t>फरक (घटी/बढी) प्रतिशत</t>
  </si>
  <si>
    <t>परिमाण</t>
  </si>
  <si>
    <t>मूल्य रु.</t>
  </si>
  <si>
    <t>राजस्व रु.</t>
  </si>
  <si>
    <t>मूल्य</t>
  </si>
  <si>
    <t>राजस्व</t>
  </si>
  <si>
    <t>डिजेल</t>
  </si>
  <si>
    <t>KL</t>
  </si>
  <si>
    <t>पेट्रोल</t>
  </si>
  <si>
    <t>एल पि ग्यास</t>
  </si>
  <si>
    <t>KGM</t>
  </si>
  <si>
    <t>चामल</t>
  </si>
  <si>
    <t>शुद्ध फलाम (स्पोन्ज/फेरस आइरन)</t>
  </si>
  <si>
    <t>भटमासको पिना</t>
  </si>
  <si>
    <t>खाद्यान्न मकै</t>
  </si>
  <si>
    <t>स्टील वायर रड इन क्वायल र ८ एम।एस। सम्म</t>
  </si>
  <si>
    <t>आलु</t>
  </si>
  <si>
    <t>टाइल</t>
  </si>
  <si>
    <t>SQM</t>
  </si>
  <si>
    <t>सुपारी</t>
  </si>
  <si>
    <t>निकासी भएका बस्तुहरुको मूल्यका आधारमा तुलना विवरण (रकम रु. हजार)</t>
  </si>
  <si>
    <t>वस्तको नाम (समूह)</t>
  </si>
  <si>
    <t>प्रतिशत</t>
  </si>
  <si>
    <t>जडीबुटी</t>
  </si>
  <si>
    <t>खयर कत्था</t>
  </si>
  <si>
    <t>खोटो रोजीन</t>
  </si>
  <si>
    <t>प्लाइउड</t>
  </si>
  <si>
    <t>MTQ</t>
  </si>
  <si>
    <t>रिठ्ठा </t>
  </si>
  <si>
    <t>तार्पिनको तेल</t>
  </si>
  <si>
    <t>LTR</t>
  </si>
  <si>
    <t>एसेन्सीयल आयल</t>
  </si>
  <si>
    <t>नौनी, बटर, घयू</t>
  </si>
  <si>
    <t>खयर कच्छ</t>
  </si>
  <si>
    <t>वनस्पतीका सारहरु</t>
  </si>
  <si>
    <t>व्यापार विश्लेषण तुलना ‍(रकम रु. हजार) </t>
  </si>
  <si>
    <t>आयात अनुपात</t>
  </si>
  <si>
    <t>निर्यात अनुपात</t>
  </si>
  <si>
    <t>आयात रु.</t>
  </si>
  <si>
    <t>निर्यात रु.</t>
  </si>
  <si>
    <t>जम्मा व्यापार रु.</t>
  </si>
  <si>
    <t>आयात/ निर्यात अनुपात</t>
  </si>
  <si>
    <t>व्यापार घाटा %</t>
  </si>
  <si>
    <t>व्यापार घाटा</t>
  </si>
  <si>
    <t>आ.व.</t>
  </si>
  <si>
    <t>आयात रु. हजार</t>
  </si>
  <si>
    <t>निर्यात रु. हजार</t>
  </si>
  <si>
    <t>जम्मा व्यापार रु हजार</t>
  </si>
  <si>
    <t>२०८०/८१</t>
  </si>
  <si>
    <t>फरक</t>
  </si>
  <si>
    <t>फरक %</t>
  </si>
  <si>
    <t>अन्य मसला </t>
  </si>
  <si>
    <t>दलेको वा नदलेको दालहरु</t>
  </si>
  <si>
    <t>अन्य औधोगिक मेसीनरी</t>
  </si>
  <si>
    <t>UNT</t>
  </si>
  <si>
    <t>तोरी, रायो,  सर्स्र्यू तील</t>
  </si>
  <si>
    <t>पोलीथिन दाना</t>
  </si>
  <si>
    <t>अलकत्रा बिटुमिन</t>
  </si>
  <si>
    <t>ए.टी.एफ</t>
  </si>
  <si>
    <t>निर्माण सम्वन्धी यन्त्रावली</t>
  </si>
  <si>
    <t>तयारी कपडा</t>
  </si>
  <si>
    <t>कृषि यन्त्रावली</t>
  </si>
  <si>
    <t>भटमास गेडा</t>
  </si>
  <si>
    <t>जीब जन्तुको दाना फिड सप्लीमेण्ट</t>
  </si>
  <si>
    <t>प्लाष्टिकका सीट, फिल्म, फ्वाइल, पत्ता आदी</t>
  </si>
  <si>
    <t>पि.भि.सी कम्पाउण्ड</t>
  </si>
  <si>
    <t>मार्वल स्ल्याब</t>
  </si>
  <si>
    <t>साइकल, टर््राईसाइकल डेलिभरी साइकल</t>
  </si>
  <si>
    <t>केरा</t>
  </si>
  <si>
    <t>अल्कीड रेजीन र अन्य पि.भि.सी रेजीन</t>
  </si>
  <si>
    <t>ट्रेक्टर तथा ट्रिलर</t>
  </si>
  <si>
    <t>सुती कपडा</t>
  </si>
  <si>
    <t>अन्य कपडा(उनी,सुती,टेरीकटन बाहेकका)</t>
  </si>
  <si>
    <t>फलामे संरचनाहरु</t>
  </si>
  <si>
    <t>वकास उखुको छोक्रा</t>
  </si>
  <si>
    <t>जीप्सम</t>
  </si>
  <si>
    <t>साबुनहरु बाहेक अन्य सफा गर्ने सामाग्रीहरु</t>
  </si>
  <si>
    <t>प्लाष्टिकका टायल्स फ्लोर कभरीङ्ग</t>
  </si>
  <si>
    <t>लिड एसिड व्याट्रि</t>
  </si>
  <si>
    <t>धातुका खरानी तथा स्ल्याग</t>
  </si>
  <si>
    <t>TNE</t>
  </si>
  <si>
    <t>ग्लास सीट</t>
  </si>
  <si>
    <t>लेख्ने छाप्ने कागज</t>
  </si>
  <si>
    <t>टायर  वस ट्रकको</t>
  </si>
  <si>
    <t>देश</t>
  </si>
  <si>
    <t>आयात मूल्य रु.</t>
  </si>
  <si>
    <t>आयात प्रतिशत</t>
  </si>
  <si>
    <t>निर्यात मूल्य रु.</t>
  </si>
  <si>
    <t>निर्यात प्रतिशत</t>
  </si>
  <si>
    <t>जम्मा व्यापार प्रतिशत</t>
  </si>
  <si>
    <t>China</t>
  </si>
  <si>
    <t>Gabon</t>
  </si>
  <si>
    <t>India</t>
  </si>
  <si>
    <t>Indonesia</t>
  </si>
  <si>
    <t>Korea (the Republic of)</t>
  </si>
  <si>
    <t>Namibia</t>
  </si>
  <si>
    <t>Singapore</t>
  </si>
  <si>
    <t>Thailand</t>
  </si>
  <si>
    <t>Viet Nam</t>
  </si>
  <si>
    <t>Total</t>
  </si>
  <si>
    <t>पैठारी भएका मुख्य ५० बस्तुहरुको मूल्यका आधारमा तुलना विवरण (रकम रु. हजार)</t>
  </si>
  <si>
    <t xml:space="preserve"> पैठारी भएका मुख्य ५० बस्तुहरुको राजस्वका आधारमा तुलना विवरण (रकम रु. हजार)</t>
  </si>
  <si>
    <t>Pakistan</t>
  </si>
  <si>
    <t>हरित कर</t>
  </si>
  <si>
    <t>असार</t>
  </si>
  <si>
    <t>आर्थिक वर्ष २०८१।८२</t>
  </si>
  <si>
    <t>२०८१/८२</t>
  </si>
  <si>
    <t>आल्मोनियमका बटारीएका तार</t>
  </si>
  <si>
    <t>अन्य एलोपेथीक औषधी</t>
  </si>
  <si>
    <t xml:space="preserve">अन्य अन्य मसला </t>
  </si>
  <si>
    <t>अटोरिक्सा टेम्पो</t>
  </si>
  <si>
    <t>फलाम वा स्टीलको भाँडाकुँडा</t>
  </si>
  <si>
    <t>स्पोर्ट सुज -सेन्थेटीक सुज)</t>
  </si>
  <si>
    <t>NPR</t>
  </si>
  <si>
    <t>बहुमूल्य पत्थर</t>
  </si>
  <si>
    <t>Australia</t>
  </si>
  <si>
    <t>Malaysia</t>
  </si>
  <si>
    <t>नटवोल्ट, रिपिट, स्क्रु आदि (फलामको)</t>
  </si>
  <si>
    <t>केबल तथा तारहरु</t>
  </si>
  <si>
    <t>MTR</t>
  </si>
  <si>
    <t>सिसी बोतल काँचको</t>
  </si>
  <si>
    <t>GRO</t>
  </si>
  <si>
    <t>बिजुलीको स्विच प्लग फ्यूज र होल्डर आदि</t>
  </si>
  <si>
    <t>जीकं इन्गट</t>
  </si>
  <si>
    <t>अप्टीकल फाइवर केबुल</t>
  </si>
  <si>
    <t>अन्य कोइला</t>
  </si>
  <si>
    <t>कपर स्क्रेप</t>
  </si>
  <si>
    <t>प्लाष्टिकका -बोतल प्रिफोर्म)</t>
  </si>
  <si>
    <t>प्लाष्टिक पाईप फिटिङ्ग</t>
  </si>
  <si>
    <t>सिसा र माटोको भाडा उद्योगले प्रयोग गर्ने रंगाउने पदार्थ</t>
  </si>
  <si>
    <t>आ.ब. २०८०/०८१ असोज सम्म</t>
  </si>
  <si>
    <t>आ.ब. २०८१/०८२ असोज सम्म</t>
  </si>
  <si>
    <t>आ.ब. २०८०/८१ असोज सम्म</t>
  </si>
  <si>
    <t>असोज</t>
  </si>
  <si>
    <t>आ.ब. २०८०/०८१ असोजसम्म</t>
  </si>
  <si>
    <t>आ.ब. २०८१/०८२ असोजसम्म</t>
  </si>
  <si>
    <t>काजु हस्क</t>
  </si>
  <si>
    <t>अदुवा सुठो</t>
  </si>
  <si>
    <t>खरेटो कुचो</t>
  </si>
  <si>
    <t>वेत ताड</t>
  </si>
  <si>
    <t>सिमेन्ट खैरो</t>
  </si>
  <si>
    <t>आ.ब. २०८१/८२ असोजसम्म</t>
  </si>
  <si>
    <t>बैदेशिक व्यापारको विवरण (रकम रु. हजार) आ.व.२०८१- ८२ असोजसम्म</t>
  </si>
  <si>
    <t>चिनी</t>
  </si>
  <si>
    <t>नुन</t>
  </si>
  <si>
    <t>मेसिनरी पार्टस</t>
  </si>
  <si>
    <t>आ.ब. २०८०/८१ (असोजसम्म  २०८०)</t>
  </si>
  <si>
    <t>आ.ब. २०८१/८२ (असोजसम्म २०८१)</t>
  </si>
  <si>
    <t>चिरान काठ र काठका पटरीहरु</t>
  </si>
  <si>
    <t>अन्य एसेन्स</t>
  </si>
  <si>
    <t>आ.ब. २०८१/८२ (असोजसम्म  २०८१)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</si>
</sst>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00439]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CS NEPALI"/>
      <family val="5"/>
    </font>
    <font>
      <sz val="16"/>
      <color rgb="FFFFFFFF"/>
      <name val="Kalimati"/>
      <charset val="1"/>
    </font>
    <font>
      <b/>
      <sz val="11"/>
      <color theme="1"/>
      <name val="Kalimati"/>
      <charset val="1"/>
    </font>
    <font>
      <b/>
      <sz val="11"/>
      <color rgb="FF0000FF"/>
      <name val="Kalimati"/>
      <charset val="1"/>
    </font>
    <font>
      <sz val="9"/>
      <color theme="1"/>
      <name val="Kalimati"/>
      <charset val="1"/>
    </font>
    <font>
      <sz val="10"/>
      <color rgb="FFFF0000"/>
      <name val="Kalimati"/>
      <charset val="1"/>
    </font>
    <font>
      <sz val="11"/>
      <color rgb="FFFF0000"/>
      <name val="Kalimati"/>
      <charset val="1"/>
    </font>
    <font>
      <sz val="11"/>
      <color theme="1"/>
      <name val="Kalimati"/>
      <charset val="1"/>
    </font>
    <font>
      <sz val="11"/>
      <color rgb="FF0000FF"/>
      <name val="Kalimati"/>
      <charset val="1"/>
    </font>
    <font>
      <sz val="10"/>
      <color rgb="FFFFFFFF"/>
      <name val="Kalimati"/>
      <charset val="1"/>
    </font>
    <font>
      <sz val="10"/>
      <color rgb="FF000000"/>
      <name val="Kalimati"/>
      <charset val="1"/>
    </font>
    <font>
      <b/>
      <sz val="10"/>
      <color rgb="FF000000"/>
      <name val="Kalimati"/>
      <charset val="1"/>
    </font>
    <font>
      <sz val="6"/>
      <color rgb="FF000000"/>
      <name val="Kalimati"/>
      <charset val="1"/>
    </font>
    <font>
      <sz val="10"/>
      <color rgb="FF666666"/>
      <name val="Kalimati"/>
      <charset val="1"/>
    </font>
    <font>
      <sz val="10"/>
      <name val="Arial"/>
      <family val="2"/>
    </font>
    <font>
      <sz val="10"/>
      <color rgb="FF000000"/>
      <name val="Kalimati"/>
      <charset val="1"/>
    </font>
    <font>
      <b/>
      <sz val="12"/>
      <color rgb="FF000000"/>
      <name val="Kalimati"/>
      <charset val="1"/>
    </font>
    <font>
      <b/>
      <sz val="10"/>
      <color rgb="FFFFFFFF"/>
      <name val="Kalimati"/>
      <charset val="1"/>
    </font>
    <font>
      <sz val="7"/>
      <color rgb="FF000000"/>
      <name val="Kalimati"/>
      <charset val="1"/>
    </font>
  </fonts>
  <fills count="8">
    <fill>
      <patternFill patternType="none"/>
    </fill>
    <fill>
      <patternFill patternType="gray125"/>
    </fill>
    <fill>
      <patternFill patternType="solid">
        <fgColor rgb="FF2B80B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rgb="FFCCCCCC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 style="medium">
        <color rgb="FFCCCCCC"/>
      </right>
      <top style="medium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/>
      <diagonal/>
    </border>
    <border>
      <left style="medium">
        <color rgb="FFCCCCCC"/>
      </left>
      <right/>
      <top style="medium">
        <color indexed="64"/>
      </top>
      <bottom style="medium">
        <color rgb="FFCCCCCC"/>
      </bottom>
      <diagonal/>
    </border>
    <border>
      <left/>
      <right/>
      <top style="medium">
        <color indexed="64"/>
      </top>
      <bottom style="medium">
        <color rgb="FFCCCCCC"/>
      </bottom>
      <diagonal/>
    </border>
    <border>
      <left/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/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</cellStyleXfs>
  <cellXfs count="211">
    <xf numFmtId="0" fontId="0" fillId="0" borderId="0" xfId="0"/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3" fontId="4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vertical="center" shrinkToFit="1"/>
      <protection hidden="1"/>
    </xf>
    <xf numFmtId="1" fontId="9" fillId="3" borderId="2" xfId="0" applyNumberFormat="1" applyFont="1" applyFill="1" applyBorder="1" applyAlignment="1" applyProtection="1">
      <alignment vertical="center" shrinkToFit="1"/>
      <protection hidden="1"/>
    </xf>
    <xf numFmtId="1" fontId="10" fillId="4" borderId="2" xfId="0" applyNumberFormat="1" applyFont="1" applyFill="1" applyBorder="1" applyAlignment="1" applyProtection="1">
      <alignment vertical="center" shrinkToFit="1"/>
      <protection hidden="1"/>
    </xf>
    <xf numFmtId="4" fontId="4" fillId="0" borderId="2" xfId="1" applyNumberFormat="1" applyFont="1" applyFill="1" applyBorder="1" applyAlignment="1" applyProtection="1">
      <alignment horizontal="center" vertical="center" shrinkToFit="1"/>
      <protection hidden="1"/>
    </xf>
    <xf numFmtId="2" fontId="10" fillId="4" borderId="2" xfId="0" applyNumberFormat="1" applyFont="1" applyFill="1" applyBorder="1" applyAlignment="1" applyProtection="1">
      <alignment vertical="center" shrinkToFit="1"/>
      <protection hidden="1"/>
    </xf>
    <xf numFmtId="2" fontId="0" fillId="0" borderId="0" xfId="0" applyNumberFormat="1"/>
    <xf numFmtId="1" fontId="5" fillId="4" borderId="0" xfId="0" applyNumberFormat="1" applyFont="1" applyFill="1" applyBorder="1" applyAlignment="1" applyProtection="1">
      <alignment vertical="center" shrinkToFit="1"/>
      <protection hidden="1"/>
    </xf>
    <xf numFmtId="2" fontId="5" fillId="4" borderId="0" xfId="0" applyNumberFormat="1" applyFont="1" applyFill="1" applyBorder="1" applyAlignment="1" applyProtection="1">
      <alignment horizontal="center" vertical="center" shrinkToFit="1"/>
      <protection hidden="1"/>
    </xf>
    <xf numFmtId="1" fontId="4" fillId="3" borderId="0" xfId="0" applyNumberFormat="1" applyFont="1" applyFill="1" applyBorder="1" applyAlignment="1" applyProtection="1">
      <alignment horizontal="right" vertical="center" shrinkToFit="1"/>
      <protection hidden="1"/>
    </xf>
    <xf numFmtId="2" fontId="10" fillId="4" borderId="0" xfId="0" applyNumberFormat="1" applyFont="1" applyFill="1" applyBorder="1" applyAlignment="1" applyProtection="1">
      <alignment vertical="center" shrinkToFit="1"/>
      <protection hidden="1"/>
    </xf>
    <xf numFmtId="2" fontId="4" fillId="0" borderId="0" xfId="0" applyNumberFormat="1" applyFont="1" applyBorder="1" applyAlignment="1">
      <alignment vertical="center"/>
    </xf>
    <xf numFmtId="1" fontId="0" fillId="0" borderId="0" xfId="0" applyNumberFormat="1"/>
    <xf numFmtId="1" fontId="2" fillId="0" borderId="0" xfId="0" applyNumberFormat="1" applyFont="1" applyProtection="1">
      <protection hidden="1"/>
    </xf>
    <xf numFmtId="0" fontId="12" fillId="5" borderId="8" xfId="0" applyFont="1" applyFill="1" applyBorder="1" applyAlignment="1">
      <alignment horizontal="right" wrapText="1" indent="1"/>
    </xf>
    <xf numFmtId="164" fontId="12" fillId="6" borderId="8" xfId="0" applyNumberFormat="1" applyFont="1" applyFill="1" applyBorder="1" applyAlignment="1">
      <alignment horizontal="right" wrapText="1" indent="1"/>
    </xf>
    <xf numFmtId="0" fontId="12" fillId="6" borderId="8" xfId="0" applyFont="1" applyFill="1" applyBorder="1" applyAlignment="1">
      <alignment horizontal="left" wrapText="1" indent="1"/>
    </xf>
    <xf numFmtId="0" fontId="12" fillId="6" borderId="8" xfId="0" applyFont="1" applyFill="1" applyBorder="1" applyAlignment="1">
      <alignment horizontal="right" wrapText="1" indent="1"/>
    </xf>
    <xf numFmtId="2" fontId="12" fillId="6" borderId="8" xfId="0" applyNumberFormat="1" applyFont="1" applyFill="1" applyBorder="1" applyAlignment="1">
      <alignment horizontal="right" wrapText="1" indent="1"/>
    </xf>
    <xf numFmtId="164" fontId="12" fillId="5" borderId="8" xfId="0" applyNumberFormat="1" applyFont="1" applyFill="1" applyBorder="1" applyAlignment="1">
      <alignment horizontal="right" wrapText="1" indent="1"/>
    </xf>
    <xf numFmtId="0" fontId="12" fillId="5" borderId="8" xfId="0" applyFont="1" applyFill="1" applyBorder="1" applyAlignment="1">
      <alignment horizontal="left" wrapText="1" indent="1"/>
    </xf>
    <xf numFmtId="1" fontId="12" fillId="6" borderId="8" xfId="0" applyNumberFormat="1" applyFont="1" applyFill="1" applyBorder="1" applyAlignment="1">
      <alignment horizontal="right" wrapText="1" indent="1"/>
    </xf>
    <xf numFmtId="164" fontId="2" fillId="0" borderId="0" xfId="0" applyNumberFormat="1" applyFont="1" applyProtection="1">
      <protection hidden="1"/>
    </xf>
    <xf numFmtId="0" fontId="12" fillId="6" borderId="2" xfId="0" applyFont="1" applyFill="1" applyBorder="1" applyAlignment="1">
      <alignment horizontal="left" wrapText="1" indent="1"/>
    </xf>
    <xf numFmtId="0" fontId="12" fillId="6" borderId="2" xfId="0" applyFont="1" applyFill="1" applyBorder="1" applyAlignment="1">
      <alignment horizontal="right" wrapText="1"/>
    </xf>
    <xf numFmtId="164" fontId="12" fillId="6" borderId="2" xfId="0" applyNumberFormat="1" applyFont="1" applyFill="1" applyBorder="1" applyAlignment="1">
      <alignment horizontal="right" wrapText="1"/>
    </xf>
    <xf numFmtId="2" fontId="12" fillId="6" borderId="2" xfId="0" applyNumberFormat="1" applyFont="1" applyFill="1" applyBorder="1" applyAlignment="1">
      <alignment horizontal="right" wrapText="1"/>
    </xf>
    <xf numFmtId="0" fontId="12" fillId="5" borderId="2" xfId="0" applyFont="1" applyFill="1" applyBorder="1" applyAlignment="1">
      <alignment horizontal="center" wrapText="1"/>
    </xf>
    <xf numFmtId="0" fontId="12" fillId="5" borderId="2" xfId="0" applyFont="1" applyFill="1" applyBorder="1" applyAlignment="1">
      <alignment horizontal="left" wrapText="1" indent="1"/>
    </xf>
    <xf numFmtId="164" fontId="12" fillId="5" borderId="0" xfId="0" applyNumberFormat="1" applyFont="1" applyFill="1" applyBorder="1" applyAlignment="1">
      <alignment horizontal="center" wrapText="1"/>
    </xf>
    <xf numFmtId="0" fontId="12" fillId="6" borderId="0" xfId="0" applyFont="1" applyFill="1" applyBorder="1" applyAlignment="1">
      <alignment horizontal="left" wrapText="1" indent="1"/>
    </xf>
    <xf numFmtId="0" fontId="14" fillId="6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right" wrapText="1"/>
    </xf>
    <xf numFmtId="164" fontId="12" fillId="5" borderId="0" xfId="0" applyNumberFormat="1" applyFont="1" applyFill="1" applyBorder="1" applyAlignment="1">
      <alignment horizontal="right" wrapText="1"/>
    </xf>
    <xf numFmtId="164" fontId="12" fillId="6" borderId="0" xfId="0" applyNumberFormat="1" applyFont="1" applyFill="1" applyBorder="1" applyAlignment="1">
      <alignment horizontal="right" wrapText="1"/>
    </xf>
    <xf numFmtId="0" fontId="12" fillId="6" borderId="0" xfId="0" applyFont="1" applyFill="1" applyBorder="1" applyAlignment="1">
      <alignment horizontal="right" wrapText="1"/>
    </xf>
    <xf numFmtId="2" fontId="12" fillId="6" borderId="0" xfId="0" applyNumberFormat="1" applyFont="1" applyFill="1" applyBorder="1" applyAlignment="1">
      <alignment horizontal="right" wrapText="1"/>
    </xf>
    <xf numFmtId="0" fontId="15" fillId="0" borderId="0" xfId="0" applyFont="1" applyAlignment="1">
      <alignment wrapText="1"/>
    </xf>
    <xf numFmtId="0" fontId="0" fillId="0" borderId="0" xfId="0" applyAlignment="1">
      <alignment horizontal="center"/>
    </xf>
    <xf numFmtId="0" fontId="14" fillId="5" borderId="2" xfId="0" applyFont="1" applyFill="1" applyBorder="1" applyAlignment="1">
      <alignment horizontal="center" wrapText="1"/>
    </xf>
    <xf numFmtId="0" fontId="14" fillId="6" borderId="2" xfId="0" applyFont="1" applyFill="1" applyBorder="1" applyAlignment="1">
      <alignment horizontal="center" wrapText="1"/>
    </xf>
    <xf numFmtId="0" fontId="12" fillId="6" borderId="2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left" wrapText="1"/>
    </xf>
    <xf numFmtId="0" fontId="0" fillId="0" borderId="2" xfId="0" applyBorder="1"/>
    <xf numFmtId="1" fontId="0" fillId="0" borderId="2" xfId="0" applyNumberFormat="1" applyBorder="1"/>
    <xf numFmtId="2" fontId="0" fillId="0" borderId="2" xfId="0" applyNumberFormat="1" applyBorder="1"/>
    <xf numFmtId="1" fontId="12" fillId="6" borderId="2" xfId="0" applyNumberFormat="1" applyFont="1" applyFill="1" applyBorder="1" applyAlignment="1">
      <alignment horizontal="right" wrapText="1"/>
    </xf>
    <xf numFmtId="0" fontId="17" fillId="6" borderId="2" xfId="0" applyFont="1" applyFill="1" applyBorder="1" applyAlignment="1">
      <alignment horizontal="center" wrapText="1"/>
    </xf>
    <xf numFmtId="2" fontId="12" fillId="5" borderId="2" xfId="0" applyNumberFormat="1" applyFont="1" applyFill="1" applyBorder="1" applyAlignment="1">
      <alignment horizontal="right" wrapText="1" indent="1"/>
    </xf>
    <xf numFmtId="2" fontId="12" fillId="6" borderId="2" xfId="0" applyNumberFormat="1" applyFont="1" applyFill="1" applyBorder="1" applyAlignment="1">
      <alignment horizontal="right" wrapText="1" indent="1"/>
    </xf>
    <xf numFmtId="164" fontId="12" fillId="6" borderId="2" xfId="0" applyNumberFormat="1" applyFont="1" applyFill="1" applyBorder="1" applyAlignment="1">
      <alignment horizontal="right" wrapText="1" indent="1"/>
    </xf>
    <xf numFmtId="164" fontId="0" fillId="0" borderId="0" xfId="0" applyNumberFormat="1" applyProtection="1">
      <protection hidden="1"/>
    </xf>
    <xf numFmtId="0" fontId="14" fillId="6" borderId="0" xfId="0" applyFont="1" applyFill="1" applyBorder="1" applyAlignment="1">
      <alignment horizontal="center" wrapText="1"/>
    </xf>
    <xf numFmtId="0" fontId="12" fillId="6" borderId="0" xfId="0" applyFont="1" applyFill="1" applyBorder="1" applyAlignment="1">
      <alignment horizontal="center" wrapText="1"/>
    </xf>
    <xf numFmtId="0" fontId="12" fillId="6" borderId="4" xfId="0" applyFont="1" applyFill="1" applyBorder="1" applyAlignment="1">
      <alignment horizontal="left" wrapText="1" indent="1"/>
    </xf>
    <xf numFmtId="0" fontId="12" fillId="5" borderId="4" xfId="0" applyFont="1" applyFill="1" applyBorder="1" applyAlignment="1">
      <alignment horizontal="left" wrapText="1" indent="1"/>
    </xf>
    <xf numFmtId="164" fontId="12" fillId="6" borderId="5" xfId="0" applyNumberFormat="1" applyFont="1" applyFill="1" applyBorder="1" applyAlignment="1">
      <alignment horizontal="right" wrapText="1" indent="1"/>
    </xf>
    <xf numFmtId="164" fontId="12" fillId="5" borderId="6" xfId="0" applyNumberFormat="1" applyFont="1" applyFill="1" applyBorder="1" applyAlignment="1">
      <alignment horizontal="right" wrapText="1" indent="1"/>
    </xf>
    <xf numFmtId="1" fontId="12" fillId="6" borderId="6" xfId="0" applyNumberFormat="1" applyFont="1" applyFill="1" applyBorder="1" applyAlignment="1">
      <alignment horizontal="right" wrapText="1" indent="1"/>
    </xf>
    <xf numFmtId="164" fontId="12" fillId="7" borderId="6" xfId="0" applyNumberFormat="1" applyFont="1" applyFill="1" applyBorder="1" applyAlignment="1">
      <alignment horizontal="right" wrapText="1" indent="1"/>
    </xf>
    <xf numFmtId="2" fontId="12" fillId="6" borderId="6" xfId="0" applyNumberFormat="1" applyFont="1" applyFill="1" applyBorder="1" applyAlignment="1">
      <alignment horizontal="right" wrapText="1" indent="1"/>
    </xf>
    <xf numFmtId="164" fontId="12" fillId="6" borderId="7" xfId="0" applyNumberFormat="1" applyFont="1" applyFill="1" applyBorder="1" applyAlignment="1">
      <alignment horizontal="right" wrapText="1" indent="1"/>
    </xf>
    <xf numFmtId="0" fontId="12" fillId="6" borderId="7" xfId="0" applyFont="1" applyFill="1" applyBorder="1" applyAlignment="1">
      <alignment horizontal="right" wrapText="1" indent="1"/>
    </xf>
    <xf numFmtId="1" fontId="12" fillId="6" borderId="7" xfId="0" applyNumberFormat="1" applyFont="1" applyFill="1" applyBorder="1" applyAlignment="1">
      <alignment horizontal="right" wrapText="1" indent="1"/>
    </xf>
    <xf numFmtId="164" fontId="12" fillId="7" borderId="7" xfId="0" applyNumberFormat="1" applyFont="1" applyFill="1" applyBorder="1" applyAlignment="1">
      <alignment horizontal="right" wrapText="1" indent="1"/>
    </xf>
    <xf numFmtId="2" fontId="12" fillId="6" borderId="7" xfId="0" applyNumberFormat="1" applyFont="1" applyFill="1" applyBorder="1" applyAlignment="1">
      <alignment horizontal="right" wrapText="1" indent="1"/>
    </xf>
    <xf numFmtId="1" fontId="12" fillId="6" borderId="2" xfId="0" applyNumberFormat="1" applyFont="1" applyFill="1" applyBorder="1" applyAlignment="1">
      <alignment horizontal="right" wrapText="1" indent="1"/>
    </xf>
    <xf numFmtId="164" fontId="12" fillId="5" borderId="2" xfId="0" applyNumberFormat="1" applyFont="1" applyFill="1" applyBorder="1" applyAlignment="1">
      <alignment horizontal="right" wrapText="1" indent="1"/>
    </xf>
    <xf numFmtId="164" fontId="12" fillId="7" borderId="2" xfId="0" applyNumberFormat="1" applyFont="1" applyFill="1" applyBorder="1" applyAlignment="1">
      <alignment horizontal="right" wrapText="1" indent="1"/>
    </xf>
    <xf numFmtId="1" fontId="6" fillId="0" borderId="2" xfId="0" applyNumberFormat="1" applyFont="1" applyBorder="1"/>
    <xf numFmtId="0" fontId="12" fillId="5" borderId="2" xfId="0" applyFont="1" applyFill="1" applyBorder="1" applyAlignment="1">
      <alignment horizontal="right" wrapText="1" indent="1"/>
    </xf>
    <xf numFmtId="0" fontId="12" fillId="6" borderId="2" xfId="0" applyFont="1" applyFill="1" applyBorder="1" applyAlignment="1">
      <alignment horizontal="right" wrapText="1" indent="1"/>
    </xf>
    <xf numFmtId="0" fontId="12" fillId="6" borderId="2" xfId="2" applyFont="1" applyFill="1" applyBorder="1" applyAlignment="1">
      <alignment horizontal="right" wrapText="1" indent="1"/>
    </xf>
    <xf numFmtId="1" fontId="12" fillId="6" borderId="2" xfId="2" applyNumberFormat="1" applyFont="1" applyFill="1" applyBorder="1" applyAlignment="1">
      <alignment horizontal="right" wrapText="1" indent="1"/>
    </xf>
    <xf numFmtId="0" fontId="12" fillId="5" borderId="2" xfId="2" applyFont="1" applyFill="1" applyBorder="1" applyAlignment="1">
      <alignment horizontal="right" wrapText="1" indent="1"/>
    </xf>
    <xf numFmtId="1" fontId="12" fillId="7" borderId="2" xfId="2" applyNumberFormat="1" applyFont="1" applyFill="1" applyBorder="1" applyAlignment="1">
      <alignment horizontal="right" wrapText="1"/>
    </xf>
    <xf numFmtId="0" fontId="12" fillId="7" borderId="2" xfId="2" applyFont="1" applyFill="1" applyBorder="1" applyAlignment="1">
      <alignment horizontal="right" wrapText="1"/>
    </xf>
    <xf numFmtId="1" fontId="12" fillId="5" borderId="2" xfId="2" applyNumberFormat="1" applyFont="1" applyFill="1" applyBorder="1" applyAlignment="1">
      <alignment horizontal="right" wrapText="1" indent="1"/>
    </xf>
    <xf numFmtId="1" fontId="12" fillId="5" borderId="2" xfId="0" applyNumberFormat="1" applyFont="1" applyFill="1" applyBorder="1" applyAlignment="1">
      <alignment horizontal="right" wrapText="1" indent="1"/>
    </xf>
    <xf numFmtId="0" fontId="17" fillId="6" borderId="13" xfId="0" applyFont="1" applyFill="1" applyBorder="1" applyAlignment="1">
      <alignment horizontal="center" wrapText="1"/>
    </xf>
    <xf numFmtId="0" fontId="17" fillId="6" borderId="14" xfId="0" applyFont="1" applyFill="1" applyBorder="1" applyAlignment="1">
      <alignment horizontal="center" wrapText="1"/>
    </xf>
    <xf numFmtId="0" fontId="12" fillId="5" borderId="13" xfId="0" applyFont="1" applyFill="1" applyBorder="1" applyAlignment="1">
      <alignment horizontal="right" wrapText="1" indent="1"/>
    </xf>
    <xf numFmtId="2" fontId="12" fillId="5" borderId="14" xfId="0" applyNumberFormat="1" applyFont="1" applyFill="1" applyBorder="1" applyAlignment="1">
      <alignment horizontal="right" wrapText="1" indent="1"/>
    </xf>
    <xf numFmtId="0" fontId="12" fillId="6" borderId="13" xfId="0" applyFont="1" applyFill="1" applyBorder="1" applyAlignment="1">
      <alignment horizontal="right" wrapText="1" indent="1"/>
    </xf>
    <xf numFmtId="2" fontId="12" fillId="6" borderId="14" xfId="0" applyNumberFormat="1" applyFont="1" applyFill="1" applyBorder="1" applyAlignment="1">
      <alignment horizontal="right" wrapText="1" indent="1"/>
    </xf>
    <xf numFmtId="1" fontId="13" fillId="5" borderId="17" xfId="0" applyNumberFormat="1" applyFont="1" applyFill="1" applyBorder="1" applyAlignment="1">
      <alignment horizontal="right" wrapText="1" indent="1"/>
    </xf>
    <xf numFmtId="2" fontId="13" fillId="5" borderId="17" xfId="0" applyNumberFormat="1" applyFont="1" applyFill="1" applyBorder="1" applyAlignment="1">
      <alignment horizontal="right" wrapText="1" indent="1"/>
    </xf>
    <xf numFmtId="2" fontId="13" fillId="5" borderId="18" xfId="0" applyNumberFormat="1" applyFont="1" applyFill="1" applyBorder="1" applyAlignment="1">
      <alignment horizontal="right" wrapText="1" indent="1"/>
    </xf>
    <xf numFmtId="0" fontId="19" fillId="2" borderId="19" xfId="0" applyFont="1" applyFill="1" applyBorder="1" applyAlignment="1">
      <alignment horizontal="right" wrapText="1" indent="1"/>
    </xf>
    <xf numFmtId="0" fontId="19" fillId="2" borderId="20" xfId="0" applyFont="1" applyFill="1" applyBorder="1" applyAlignment="1">
      <alignment horizontal="right" wrapText="1" indent="1"/>
    </xf>
    <xf numFmtId="0" fontId="19" fillId="2" borderId="21" xfId="0" applyFont="1" applyFill="1" applyBorder="1" applyAlignment="1">
      <alignment horizontal="right" wrapText="1" indent="1"/>
    </xf>
    <xf numFmtId="1" fontId="6" fillId="0" borderId="14" xfId="0" applyNumberFormat="1" applyFont="1" applyBorder="1"/>
    <xf numFmtId="0" fontId="12" fillId="6" borderId="22" xfId="0" applyFont="1" applyFill="1" applyBorder="1" applyAlignment="1">
      <alignment horizontal="right" wrapText="1" indent="1"/>
    </xf>
    <xf numFmtId="2" fontId="6" fillId="0" borderId="17" xfId="0" applyNumberFormat="1" applyFont="1" applyBorder="1"/>
    <xf numFmtId="2" fontId="6" fillId="0" borderId="18" xfId="0" applyNumberFormat="1" applyFont="1" applyBorder="1"/>
    <xf numFmtId="0" fontId="12" fillId="6" borderId="13" xfId="0" applyFont="1" applyFill="1" applyBorder="1" applyAlignment="1">
      <alignment horizontal="left" wrapText="1" indent="1"/>
    </xf>
    <xf numFmtId="2" fontId="0" fillId="0" borderId="14" xfId="0" applyNumberFormat="1" applyBorder="1"/>
    <xf numFmtId="0" fontId="13" fillId="6" borderId="22" xfId="0" applyFont="1" applyFill="1" applyBorder="1" applyAlignment="1">
      <alignment horizontal="right" wrapText="1" indent="1"/>
    </xf>
    <xf numFmtId="0" fontId="11" fillId="2" borderId="9" xfId="0" applyFont="1" applyFill="1" applyBorder="1" applyAlignment="1">
      <alignment horizontal="center" wrapText="1"/>
    </xf>
    <xf numFmtId="0" fontId="12" fillId="5" borderId="14" xfId="0" applyFont="1" applyFill="1" applyBorder="1" applyAlignment="1">
      <alignment horizontal="center" wrapText="1"/>
    </xf>
    <xf numFmtId="0" fontId="12" fillId="6" borderId="13" xfId="0" applyFont="1" applyFill="1" applyBorder="1" applyAlignment="1">
      <alignment horizontal="center" wrapText="1"/>
    </xf>
    <xf numFmtId="0" fontId="12" fillId="5" borderId="13" xfId="0" applyFont="1" applyFill="1" applyBorder="1" applyAlignment="1">
      <alignment horizontal="center" wrapText="1"/>
    </xf>
    <xf numFmtId="0" fontId="14" fillId="6" borderId="17" xfId="0" applyFont="1" applyFill="1" applyBorder="1" applyAlignment="1">
      <alignment horizontal="center" wrapText="1"/>
    </xf>
    <xf numFmtId="0" fontId="12" fillId="6" borderId="17" xfId="0" applyFont="1" applyFill="1" applyBorder="1" applyAlignment="1">
      <alignment horizontal="right" wrapText="1" indent="1"/>
    </xf>
    <xf numFmtId="0" fontId="12" fillId="6" borderId="17" xfId="2" applyFont="1" applyFill="1" applyBorder="1" applyAlignment="1">
      <alignment horizontal="right" wrapText="1" indent="1"/>
    </xf>
    <xf numFmtId="1" fontId="12" fillId="6" borderId="17" xfId="2" applyNumberFormat="1" applyFont="1" applyFill="1" applyBorder="1" applyAlignment="1">
      <alignment horizontal="right" wrapText="1" indent="1"/>
    </xf>
    <xf numFmtId="1" fontId="12" fillId="6" borderId="17" xfId="0" applyNumberFormat="1" applyFont="1" applyFill="1" applyBorder="1" applyAlignment="1">
      <alignment horizontal="right" wrapText="1"/>
    </xf>
    <xf numFmtId="0" fontId="11" fillId="2" borderId="29" xfId="0" applyFont="1" applyFill="1" applyBorder="1" applyAlignment="1">
      <alignment horizontal="center" wrapText="1"/>
    </xf>
    <xf numFmtId="2" fontId="12" fillId="6" borderId="14" xfId="0" applyNumberFormat="1" applyFont="1" applyFill="1" applyBorder="1" applyAlignment="1">
      <alignment horizontal="right" wrapText="1"/>
    </xf>
    <xf numFmtId="1" fontId="12" fillId="6" borderId="14" xfId="0" applyNumberFormat="1" applyFont="1" applyFill="1" applyBorder="1" applyAlignment="1">
      <alignment horizontal="right" wrapText="1"/>
    </xf>
    <xf numFmtId="0" fontId="12" fillId="5" borderId="22" xfId="0" applyFont="1" applyFill="1" applyBorder="1" applyAlignment="1">
      <alignment horizontal="center" wrapText="1"/>
    </xf>
    <xf numFmtId="0" fontId="0" fillId="0" borderId="17" xfId="0" applyBorder="1"/>
    <xf numFmtId="1" fontId="0" fillId="0" borderId="17" xfId="0" applyNumberFormat="1" applyBorder="1"/>
    <xf numFmtId="2" fontId="12" fillId="6" borderId="17" xfId="0" applyNumberFormat="1" applyFont="1" applyFill="1" applyBorder="1" applyAlignment="1">
      <alignment horizontal="right" wrapText="1"/>
    </xf>
    <xf numFmtId="2" fontId="12" fillId="6" borderId="18" xfId="0" applyNumberFormat="1" applyFont="1" applyFill="1" applyBorder="1" applyAlignment="1">
      <alignment horizontal="right" wrapText="1"/>
    </xf>
    <xf numFmtId="0" fontId="12" fillId="5" borderId="14" xfId="0" applyFont="1" applyFill="1" applyBorder="1" applyAlignment="1">
      <alignment horizontal="right" wrapText="1" indent="1"/>
    </xf>
    <xf numFmtId="164" fontId="12" fillId="6" borderId="17" xfId="0" applyNumberFormat="1" applyFont="1" applyFill="1" applyBorder="1" applyAlignment="1">
      <alignment horizontal="right" wrapText="1"/>
    </xf>
    <xf numFmtId="0" fontId="12" fillId="6" borderId="17" xfId="0" applyFont="1" applyFill="1" applyBorder="1" applyAlignment="1">
      <alignment horizontal="right" wrapText="1"/>
    </xf>
    <xf numFmtId="164" fontId="12" fillId="6" borderId="41" xfId="0" applyNumberFormat="1" applyFont="1" applyFill="1" applyBorder="1" applyAlignment="1">
      <alignment horizontal="right" wrapText="1" indent="1"/>
    </xf>
    <xf numFmtId="2" fontId="12" fillId="6" borderId="42" xfId="0" applyNumberFormat="1" applyFont="1" applyFill="1" applyBorder="1" applyAlignment="1">
      <alignment horizontal="right" wrapText="1" indent="1"/>
    </xf>
    <xf numFmtId="164" fontId="12" fillId="5" borderId="41" xfId="0" applyNumberFormat="1" applyFont="1" applyFill="1" applyBorder="1" applyAlignment="1">
      <alignment horizontal="right" wrapText="1" indent="1"/>
    </xf>
    <xf numFmtId="0" fontId="12" fillId="5" borderId="43" xfId="0" applyFont="1" applyFill="1" applyBorder="1" applyAlignment="1">
      <alignment horizontal="right" wrapText="1" indent="1"/>
    </xf>
    <xf numFmtId="0" fontId="12" fillId="5" borderId="44" xfId="0" applyFont="1" applyFill="1" applyBorder="1" applyAlignment="1">
      <alignment horizontal="right" wrapText="1" indent="1"/>
    </xf>
    <xf numFmtId="164" fontId="13" fillId="5" borderId="44" xfId="0" applyNumberFormat="1" applyFont="1" applyFill="1" applyBorder="1" applyAlignment="1">
      <alignment horizontal="right" wrapText="1" indent="1"/>
    </xf>
    <xf numFmtId="2" fontId="13" fillId="5" borderId="44" xfId="0" applyNumberFormat="1" applyFont="1" applyFill="1" applyBorder="1" applyAlignment="1">
      <alignment horizontal="right" wrapText="1" indent="1"/>
    </xf>
    <xf numFmtId="2" fontId="13" fillId="5" borderId="45" xfId="0" applyNumberFormat="1" applyFont="1" applyFill="1" applyBorder="1" applyAlignment="1">
      <alignment horizontal="right" wrapText="1" indent="1"/>
    </xf>
    <xf numFmtId="0" fontId="4" fillId="3" borderId="20" xfId="0" applyFont="1" applyFill="1" applyBorder="1" applyAlignment="1" applyProtection="1">
      <alignment horizontal="centerContinuous"/>
      <protection hidden="1"/>
    </xf>
    <xf numFmtId="0" fontId="5" fillId="3" borderId="20" xfId="0" applyFont="1" applyFill="1" applyBorder="1" applyAlignment="1" applyProtection="1">
      <alignment horizontal="centerContinuous"/>
      <protection hidden="1"/>
    </xf>
    <xf numFmtId="0" fontId="5" fillId="3" borderId="21" xfId="0" applyFont="1" applyFill="1" applyBorder="1" applyAlignment="1" applyProtection="1">
      <alignment horizontal="centerContinuous"/>
      <protection hidden="1"/>
    </xf>
    <xf numFmtId="0" fontId="5" fillId="3" borderId="14" xfId="0" applyFont="1" applyFill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2" fontId="4" fillId="0" borderId="14" xfId="0" applyNumberFormat="1" applyFont="1" applyBorder="1" applyAlignment="1">
      <alignment vertical="center"/>
    </xf>
    <xf numFmtId="164" fontId="8" fillId="0" borderId="13" xfId="0" applyNumberFormat="1" applyFont="1" applyBorder="1" applyAlignment="1" applyProtection="1">
      <alignment horizontal="center" vertical="center"/>
      <protection hidden="1"/>
    </xf>
    <xf numFmtId="1" fontId="5" fillId="4" borderId="22" xfId="0" applyNumberFormat="1" applyFont="1" applyFill="1" applyBorder="1" applyAlignment="1" applyProtection="1">
      <alignment vertical="center" shrinkToFit="1"/>
      <protection hidden="1"/>
    </xf>
    <xf numFmtId="1" fontId="5" fillId="4" borderId="17" xfId="0" applyNumberFormat="1" applyFont="1" applyFill="1" applyBorder="1" applyAlignment="1" applyProtection="1">
      <alignment vertical="center" shrinkToFit="1"/>
      <protection hidden="1"/>
    </xf>
    <xf numFmtId="2" fontId="5" fillId="4" borderId="17" xfId="0" applyNumberFormat="1" applyFont="1" applyFill="1" applyBorder="1" applyAlignment="1" applyProtection="1">
      <alignment horizontal="center" vertical="center" shrinkToFit="1"/>
      <protection hidden="1"/>
    </xf>
    <xf numFmtId="1" fontId="4" fillId="3" borderId="17" xfId="0" applyNumberFormat="1" applyFont="1" applyFill="1" applyBorder="1" applyAlignment="1" applyProtection="1">
      <alignment horizontal="right" vertical="center" shrinkToFit="1"/>
      <protection hidden="1"/>
    </xf>
    <xf numFmtId="2" fontId="10" fillId="4" borderId="17" xfId="0" applyNumberFormat="1" applyFont="1" applyFill="1" applyBorder="1" applyAlignment="1" applyProtection="1">
      <alignment vertical="center" shrinkToFit="1"/>
      <protection hidden="1"/>
    </xf>
    <xf numFmtId="2" fontId="4" fillId="0" borderId="18" xfId="0" applyNumberFormat="1" applyFont="1" applyBorder="1" applyAlignment="1">
      <alignment vertical="center"/>
    </xf>
    <xf numFmtId="0" fontId="12" fillId="6" borderId="8" xfId="0" applyFont="1" applyFill="1" applyBorder="1" applyAlignment="1">
      <alignment horizontal="right" vertical="center" wrapText="1" indent="1"/>
    </xf>
    <xf numFmtId="0" fontId="12" fillId="5" borderId="8" xfId="0" applyFont="1" applyFill="1" applyBorder="1" applyAlignment="1">
      <alignment horizontal="right" vertical="center" wrapText="1" indent="1"/>
    </xf>
    <xf numFmtId="0" fontId="12" fillId="0" borderId="0" xfId="0" applyFont="1"/>
    <xf numFmtId="0" fontId="12" fillId="6" borderId="46" xfId="0" applyFont="1" applyFill="1" applyBorder="1" applyAlignment="1">
      <alignment horizontal="left" wrapText="1" indent="1"/>
    </xf>
    <xf numFmtId="1" fontId="0" fillId="0" borderId="29" xfId="0" applyNumberFormat="1" applyBorder="1"/>
    <xf numFmtId="2" fontId="0" fillId="0" borderId="29" xfId="0" applyNumberFormat="1" applyBorder="1"/>
    <xf numFmtId="2" fontId="0" fillId="0" borderId="47" xfId="0" applyNumberFormat="1" applyBorder="1"/>
    <xf numFmtId="0" fontId="12" fillId="5" borderId="2" xfId="0" applyFont="1" applyFill="1" applyBorder="1" applyAlignment="1">
      <alignment horizontal="right" wrapText="1"/>
    </xf>
    <xf numFmtId="1" fontId="12" fillId="5" borderId="2" xfId="0" applyNumberFormat="1" applyFont="1" applyFill="1" applyBorder="1" applyAlignment="1">
      <alignment horizontal="right" wrapText="1"/>
    </xf>
    <xf numFmtId="2" fontId="12" fillId="7" borderId="2" xfId="2" applyNumberFormat="1" applyFont="1" applyFill="1" applyBorder="1" applyAlignment="1">
      <alignment horizontal="right" wrapText="1"/>
    </xf>
    <xf numFmtId="2" fontId="12" fillId="5" borderId="2" xfId="2" applyNumberFormat="1" applyFont="1" applyFill="1" applyBorder="1" applyAlignment="1">
      <alignment horizontal="right" wrapText="1"/>
    </xf>
    <xf numFmtId="2" fontId="12" fillId="6" borderId="2" xfId="2" applyNumberFormat="1" applyFont="1" applyFill="1" applyBorder="1" applyAlignment="1">
      <alignment horizontal="right" wrapText="1"/>
    </xf>
    <xf numFmtId="2" fontId="12" fillId="5" borderId="2" xfId="0" applyNumberFormat="1" applyFont="1" applyFill="1" applyBorder="1" applyAlignment="1">
      <alignment horizontal="right" wrapText="1"/>
    </xf>
    <xf numFmtId="0" fontId="2" fillId="0" borderId="17" xfId="0" applyFont="1" applyBorder="1" applyAlignment="1" applyProtection="1">
      <alignment horizontal="right"/>
      <protection hidden="1"/>
    </xf>
    <xf numFmtId="2" fontId="12" fillId="6" borderId="17" xfId="2" applyNumberFormat="1" applyFont="1" applyFill="1" applyBorder="1" applyAlignment="1">
      <alignment horizontal="right" wrapText="1"/>
    </xf>
    <xf numFmtId="1" fontId="12" fillId="5" borderId="14" xfId="0" applyNumberFormat="1" applyFont="1" applyFill="1" applyBorder="1" applyAlignment="1">
      <alignment horizontal="right" wrapText="1"/>
    </xf>
    <xf numFmtId="0" fontId="12" fillId="6" borderId="2" xfId="0" applyFont="1" applyFill="1" applyBorder="1" applyAlignment="1">
      <alignment horizontal="right" vertical="center" wrapText="1" indent="1"/>
    </xf>
    <xf numFmtId="0" fontId="12" fillId="5" borderId="2" xfId="0" applyFont="1" applyFill="1" applyBorder="1" applyAlignment="1">
      <alignment horizontal="right" vertical="center" wrapText="1" indent="1"/>
    </xf>
    <xf numFmtId="1" fontId="12" fillId="5" borderId="17" xfId="0" applyNumberFormat="1" applyFont="1" applyFill="1" applyBorder="1" applyAlignment="1">
      <alignment horizontal="right" wrapText="1"/>
    </xf>
    <xf numFmtId="1" fontId="12" fillId="5" borderId="18" xfId="0" applyNumberFormat="1" applyFont="1" applyFill="1" applyBorder="1" applyAlignment="1">
      <alignment horizontal="right" wrapText="1"/>
    </xf>
    <xf numFmtId="1" fontId="20" fillId="5" borderId="14" xfId="0" applyNumberFormat="1" applyFont="1" applyFill="1" applyBorder="1" applyAlignment="1">
      <alignment horizontal="right" wrapText="1"/>
    </xf>
    <xf numFmtId="0" fontId="13" fillId="5" borderId="15" xfId="0" applyFont="1" applyFill="1" applyBorder="1" applyAlignment="1">
      <alignment horizontal="center" wrapText="1"/>
    </xf>
    <xf numFmtId="0" fontId="13" fillId="5" borderId="16" xfId="0" applyFont="1" applyFill="1" applyBorder="1" applyAlignment="1">
      <alignment horizontal="center" wrapText="1"/>
    </xf>
    <xf numFmtId="0" fontId="18" fillId="2" borderId="10" xfId="0" applyFont="1" applyFill="1" applyBorder="1" applyAlignment="1">
      <alignment horizontal="center" wrapText="1"/>
    </xf>
    <xf numFmtId="0" fontId="18" fillId="2" borderId="11" xfId="0" applyFont="1" applyFill="1" applyBorder="1" applyAlignment="1">
      <alignment horizontal="center" wrapText="1"/>
    </xf>
    <xf numFmtId="0" fontId="18" fillId="2" borderId="12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0" fontId="11" fillId="2" borderId="19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11" fillId="2" borderId="21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right" wrapText="1" indent="1"/>
    </xf>
    <xf numFmtId="0" fontId="11" fillId="2" borderId="13" xfId="0" applyFont="1" applyFill="1" applyBorder="1" applyAlignment="1">
      <alignment horizontal="right" wrapText="1" indent="1"/>
    </xf>
    <xf numFmtId="0" fontId="11" fillId="2" borderId="20" xfId="0" applyFont="1" applyFill="1" applyBorder="1" applyAlignment="1">
      <alignment horizontal="right" wrapText="1" indent="1"/>
    </xf>
    <xf numFmtId="0" fontId="11" fillId="2" borderId="2" xfId="0" applyFont="1" applyFill="1" applyBorder="1" applyAlignment="1">
      <alignment horizontal="right" wrapText="1" indent="1"/>
    </xf>
    <xf numFmtId="0" fontId="11" fillId="2" borderId="21" xfId="0" applyFont="1" applyFill="1" applyBorder="1" applyAlignment="1">
      <alignment horizontal="right" wrapText="1" indent="1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4" fillId="3" borderId="19" xfId="0" applyFont="1" applyFill="1" applyBorder="1" applyAlignment="1" applyProtection="1">
      <alignment horizontal="center" vertical="center" wrapText="1"/>
      <protection hidden="1"/>
    </xf>
    <xf numFmtId="0" fontId="4" fillId="3" borderId="13" xfId="0" applyFont="1" applyFill="1" applyBorder="1" applyAlignment="1" applyProtection="1">
      <alignment horizontal="center" vertical="center" wrapText="1"/>
      <protection hidden="1"/>
    </xf>
    <xf numFmtId="0" fontId="4" fillId="3" borderId="20" xfId="0" applyFont="1" applyFill="1" applyBorder="1" applyAlignment="1" applyProtection="1">
      <alignment horizontal="center" vertical="center" shrinkToFit="1"/>
      <protection hidden="1"/>
    </xf>
    <xf numFmtId="0" fontId="4" fillId="3" borderId="2" xfId="0" applyFont="1" applyFill="1" applyBorder="1" applyAlignment="1" applyProtection="1">
      <alignment horizontal="center" vertical="center" shrinkToFit="1"/>
      <protection hidden="1"/>
    </xf>
    <xf numFmtId="0" fontId="3" fillId="2" borderId="30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 wrapText="1"/>
    </xf>
    <xf numFmtId="0" fontId="11" fillId="2" borderId="33" xfId="0" applyFont="1" applyFill="1" applyBorder="1" applyAlignment="1">
      <alignment horizontal="right" wrapText="1" indent="1"/>
    </xf>
    <xf numFmtId="0" fontId="11" fillId="2" borderId="39" xfId="0" applyFont="1" applyFill="1" applyBorder="1" applyAlignment="1">
      <alignment horizontal="right" wrapText="1" indent="1"/>
    </xf>
    <xf numFmtId="0" fontId="11" fillId="2" borderId="34" xfId="0" applyFont="1" applyFill="1" applyBorder="1" applyAlignment="1">
      <alignment horizontal="right" wrapText="1" indent="1"/>
    </xf>
    <xf numFmtId="0" fontId="11" fillId="2" borderId="7" xfId="0" applyFont="1" applyFill="1" applyBorder="1" applyAlignment="1">
      <alignment horizontal="right" wrapText="1" indent="1"/>
    </xf>
    <xf numFmtId="0" fontId="11" fillId="2" borderId="35" xfId="0" applyFont="1" applyFill="1" applyBorder="1" applyAlignment="1">
      <alignment horizontal="center" wrapText="1"/>
    </xf>
    <xf numFmtId="0" fontId="11" fillId="2" borderId="36" xfId="0" applyFont="1" applyFill="1" applyBorder="1" applyAlignment="1">
      <alignment horizontal="center" wrapText="1"/>
    </xf>
    <xf numFmtId="0" fontId="11" fillId="2" borderId="37" xfId="0" applyFont="1" applyFill="1" applyBorder="1" applyAlignment="1">
      <alignment horizontal="center" wrapText="1"/>
    </xf>
    <xf numFmtId="0" fontId="11" fillId="2" borderId="38" xfId="0" applyFont="1" applyFill="1" applyBorder="1" applyAlignment="1">
      <alignment horizontal="right" wrapText="1" indent="1"/>
    </xf>
    <xf numFmtId="0" fontId="11" fillId="2" borderId="40" xfId="0" applyFont="1" applyFill="1" applyBorder="1" applyAlignment="1">
      <alignment horizontal="right" wrapText="1" indent="1"/>
    </xf>
  </cellXfs>
  <cellStyles count="8">
    <cellStyle name="Comma" xfId="1" builtinId="3"/>
    <cellStyle name="Normal" xfId="0" builtinId="0"/>
    <cellStyle name="Normal 2" xfId="2"/>
    <cellStyle name="Normal 3" xfId="3"/>
    <cellStyle name="Normal 3 2" xfId="4"/>
    <cellStyle name="Normal 4" xfId="5"/>
    <cellStyle name="Normal 5" xfId="6"/>
    <cellStyle name="Normal 5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pj_data/Rev_8081/NPJ_Rev_2080_81_V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0"/>
      <sheetName val="Rev_2078_79_1"/>
      <sheetName val="Rev_2078_79_2"/>
      <sheetName val="Rev_2079_80"/>
      <sheetName val="Rev_2079_80_1"/>
      <sheetName val="Beruju_sum"/>
      <sheetName val="NPJ_TARGET"/>
      <sheetName val="Acc_input"/>
      <sheetName val="DailyReport1_DG"/>
      <sheetName val="DailyReport1_Mail"/>
      <sheetName val="DailyTarget"/>
      <sheetName val="DailyReport1_DG_back"/>
      <sheetName val="DailyProgLetter"/>
      <sheetName val="ProgLetter_copy"/>
      <sheetName val="Input"/>
      <sheetName val="target"/>
      <sheetName val="RevProg_Month"/>
      <sheetName val="RevProg_Head+Month"/>
      <sheetName val="RevHeadSum"/>
      <sheetName val="Tulana_Month"/>
      <sheetName val="MS"/>
      <sheetName val="CuMS"/>
      <sheetName val="Tulana_Head_Patrakar"/>
      <sheetName val="RevHead"/>
      <sheetName val="DailySum"/>
      <sheetName val="DataCopySheet"/>
      <sheetName val="npj01"/>
      <sheetName val="npj02"/>
      <sheetName val="npj3"/>
      <sheetName val="target2"/>
      <sheetName val="RevProgress1"/>
      <sheetName val="DailyReport"/>
      <sheetName val="DailyReport1"/>
      <sheetName val="DG2"/>
      <sheetName val="Chief"/>
      <sheetName val="BankLTR"/>
      <sheetName val="dsum2"/>
      <sheetName val="dsum3"/>
      <sheetName val="dsum4"/>
      <sheetName val="dcsum3"/>
      <sheetName val="dsum5_asyOnly"/>
      <sheetName val="dcsum4"/>
      <sheetName val="MS_target"/>
      <sheetName val="BankLTR_F1"/>
      <sheetName val="multi_day_Sum"/>
      <sheetName val="multi_day_Mul01"/>
      <sheetName val="multi_day_Yatru02"/>
      <sheetName val="BankLTR_Mulidays"/>
      <sheetName val="BankLTR_Gross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F2" t="str">
            <v>2080.04.01</v>
          </cell>
        </row>
        <row r="3">
          <cell r="F3" t="str">
            <v>2080.04.02</v>
          </cell>
        </row>
        <row r="4">
          <cell r="F4" t="str">
            <v>2080.04.03</v>
          </cell>
        </row>
        <row r="5">
          <cell r="F5" t="str">
            <v>2080.04.04</v>
          </cell>
        </row>
        <row r="6">
          <cell r="F6" t="str">
            <v>2080.04.05</v>
          </cell>
        </row>
        <row r="7">
          <cell r="F7" t="str">
            <v>2080.04.06</v>
          </cell>
        </row>
        <row r="8">
          <cell r="F8" t="str">
            <v>2080.04.07</v>
          </cell>
        </row>
        <row r="9">
          <cell r="F9" t="str">
            <v>2080.04.08</v>
          </cell>
        </row>
        <row r="10">
          <cell r="F10" t="str">
            <v>2080.04.09</v>
          </cell>
        </row>
        <row r="11">
          <cell r="F11" t="str">
            <v>2080.04.10</v>
          </cell>
        </row>
        <row r="12">
          <cell r="F12" t="str">
            <v>2080.04.11</v>
          </cell>
        </row>
        <row r="13">
          <cell r="F13" t="str">
            <v>2080.04.12</v>
          </cell>
        </row>
        <row r="14">
          <cell r="F14" t="str">
            <v>2080.04.13</v>
          </cell>
        </row>
        <row r="15">
          <cell r="F15" t="str">
            <v>2080.04.14</v>
          </cell>
        </row>
        <row r="16">
          <cell r="F16" t="str">
            <v>2080.04.15</v>
          </cell>
        </row>
        <row r="17">
          <cell r="F17" t="str">
            <v>2080.04.16</v>
          </cell>
        </row>
        <row r="18">
          <cell r="F18" t="str">
            <v>2080.04.17</v>
          </cell>
        </row>
        <row r="19">
          <cell r="F19" t="str">
            <v>2080.04.18</v>
          </cell>
        </row>
        <row r="20">
          <cell r="F20" t="str">
            <v>2080.04.19</v>
          </cell>
        </row>
        <row r="21">
          <cell r="F21" t="str">
            <v>2080.04.20</v>
          </cell>
        </row>
        <row r="22">
          <cell r="F22" t="str">
            <v>2080.04.21</v>
          </cell>
        </row>
        <row r="23">
          <cell r="F23" t="str">
            <v>2080.04.22</v>
          </cell>
        </row>
        <row r="24">
          <cell r="F24" t="str">
            <v>2080.04.23</v>
          </cell>
        </row>
        <row r="25">
          <cell r="F25" t="str">
            <v>2080.04.24</v>
          </cell>
        </row>
        <row r="26">
          <cell r="F26" t="str">
            <v>2080.04.25</v>
          </cell>
        </row>
        <row r="27">
          <cell r="F27" t="str">
            <v>2080.04.26</v>
          </cell>
        </row>
        <row r="28">
          <cell r="F28" t="str">
            <v>2080.04.27</v>
          </cell>
        </row>
        <row r="29">
          <cell r="F29" t="str">
            <v>2080.04.28</v>
          </cell>
        </row>
        <row r="30">
          <cell r="F30" t="str">
            <v>2080.04.29</v>
          </cell>
        </row>
        <row r="31">
          <cell r="F31" t="str">
            <v>2080.04.30</v>
          </cell>
        </row>
        <row r="32">
          <cell r="F32" t="str">
            <v>2080.04.31</v>
          </cell>
        </row>
        <row r="33">
          <cell r="F33" t="str">
            <v>2080.04.32</v>
          </cell>
        </row>
        <row r="34">
          <cell r="F34" t="str">
            <v>2080.05.01</v>
          </cell>
        </row>
        <row r="35">
          <cell r="F35" t="str">
            <v>2080.05.02</v>
          </cell>
        </row>
        <row r="36">
          <cell r="F36" t="str">
            <v>2080.05.03</v>
          </cell>
        </row>
        <row r="37">
          <cell r="F37" t="str">
            <v>2080.05.04</v>
          </cell>
        </row>
        <row r="38">
          <cell r="F38" t="str">
            <v>2080.05.05</v>
          </cell>
        </row>
        <row r="39">
          <cell r="F39" t="str">
            <v>2080.05.06</v>
          </cell>
        </row>
        <row r="40">
          <cell r="F40" t="str">
            <v>2080.05.07</v>
          </cell>
        </row>
        <row r="41">
          <cell r="F41" t="str">
            <v>2080.05.08</v>
          </cell>
        </row>
        <row r="42">
          <cell r="F42" t="str">
            <v>2080.05.09</v>
          </cell>
        </row>
        <row r="43">
          <cell r="F43" t="str">
            <v>2080.05.10</v>
          </cell>
        </row>
        <row r="44">
          <cell r="F44" t="str">
            <v>2080.05.11</v>
          </cell>
        </row>
        <row r="45">
          <cell r="F45" t="str">
            <v>2080.05.12</v>
          </cell>
        </row>
        <row r="46">
          <cell r="F46" t="str">
            <v>2080.05.13</v>
          </cell>
        </row>
        <row r="47">
          <cell r="F47" t="str">
            <v>2080.05.14</v>
          </cell>
        </row>
        <row r="48">
          <cell r="F48" t="str">
            <v>2080.05.15</v>
          </cell>
        </row>
        <row r="49">
          <cell r="F49" t="str">
            <v>2080.05.16</v>
          </cell>
        </row>
        <row r="50">
          <cell r="F50" t="str">
            <v>2080.05.17</v>
          </cell>
        </row>
        <row r="51">
          <cell r="F51" t="str">
            <v>2080.05.18</v>
          </cell>
        </row>
        <row r="52">
          <cell r="F52" t="str">
            <v>2080.05.19</v>
          </cell>
        </row>
        <row r="53">
          <cell r="F53" t="str">
            <v>2080.05.20</v>
          </cell>
        </row>
        <row r="54">
          <cell r="F54" t="str">
            <v>2080.05.21</v>
          </cell>
        </row>
        <row r="55">
          <cell r="F55" t="str">
            <v>2080.05.22</v>
          </cell>
        </row>
        <row r="56">
          <cell r="F56" t="str">
            <v>2080.05.23</v>
          </cell>
        </row>
        <row r="57">
          <cell r="F57" t="str">
            <v>2080.05.24</v>
          </cell>
        </row>
        <row r="58">
          <cell r="F58" t="str">
            <v>2080.05.25</v>
          </cell>
        </row>
        <row r="59">
          <cell r="F59" t="str">
            <v>2080.05.26</v>
          </cell>
        </row>
        <row r="60">
          <cell r="F60" t="str">
            <v>2080.05.27</v>
          </cell>
        </row>
        <row r="61">
          <cell r="F61" t="str">
            <v>2080.05.28</v>
          </cell>
        </row>
        <row r="62">
          <cell r="F62" t="str">
            <v>2080.05.29</v>
          </cell>
        </row>
        <row r="63">
          <cell r="F63" t="str">
            <v>2080.05.30</v>
          </cell>
        </row>
        <row r="64">
          <cell r="F64" t="str">
            <v>2080.05.31</v>
          </cell>
        </row>
        <row r="65">
          <cell r="F65" t="str">
            <v>2080.06.01</v>
          </cell>
        </row>
        <row r="66">
          <cell r="F66" t="str">
            <v>2080.06.02</v>
          </cell>
        </row>
        <row r="67">
          <cell r="F67" t="str">
            <v>2080.06.03</v>
          </cell>
        </row>
        <row r="68">
          <cell r="F68" t="str">
            <v>2080.06.04</v>
          </cell>
        </row>
        <row r="69">
          <cell r="F69" t="str">
            <v>2080.06.05</v>
          </cell>
        </row>
        <row r="70">
          <cell r="F70" t="str">
            <v>2080.06.06</v>
          </cell>
        </row>
        <row r="71">
          <cell r="F71" t="str">
            <v>2080.06.07</v>
          </cell>
        </row>
        <row r="72">
          <cell r="F72" t="str">
            <v>2080.06.08</v>
          </cell>
        </row>
        <row r="73">
          <cell r="F73" t="str">
            <v>2080.06.09</v>
          </cell>
        </row>
        <row r="74">
          <cell r="F74" t="str">
            <v>2080.06.10</v>
          </cell>
        </row>
        <row r="75">
          <cell r="F75" t="str">
            <v>2080.06.11</v>
          </cell>
        </row>
        <row r="76">
          <cell r="F76" t="str">
            <v>2080.06.12</v>
          </cell>
        </row>
        <row r="77">
          <cell r="F77" t="str">
            <v>2080.06.13</v>
          </cell>
        </row>
        <row r="78">
          <cell r="F78" t="str">
            <v>2080.06.14</v>
          </cell>
        </row>
        <row r="79">
          <cell r="F79" t="str">
            <v>2080.06.15</v>
          </cell>
        </row>
        <row r="80">
          <cell r="F80" t="str">
            <v>2080.06.16</v>
          </cell>
        </row>
        <row r="81">
          <cell r="F81" t="str">
            <v>2080.06.17</v>
          </cell>
        </row>
        <row r="82">
          <cell r="F82" t="str">
            <v>2080.06.18</v>
          </cell>
        </row>
        <row r="83">
          <cell r="F83" t="str">
            <v>2080.06.19</v>
          </cell>
        </row>
        <row r="84">
          <cell r="F84" t="str">
            <v>2080.06.20</v>
          </cell>
        </row>
        <row r="85">
          <cell r="F85" t="str">
            <v>2080.06.21</v>
          </cell>
        </row>
        <row r="86">
          <cell r="F86" t="str">
            <v>2080.06.22</v>
          </cell>
        </row>
        <row r="87">
          <cell r="F87" t="str">
            <v>2080.06.23</v>
          </cell>
        </row>
        <row r="88">
          <cell r="F88" t="str">
            <v>2080.06.24</v>
          </cell>
        </row>
        <row r="89">
          <cell r="F89" t="str">
            <v>2080.06.25</v>
          </cell>
        </row>
        <row r="90">
          <cell r="F90" t="str">
            <v>2080.06.26</v>
          </cell>
        </row>
        <row r="91">
          <cell r="F91" t="str">
            <v>2080.06.27</v>
          </cell>
        </row>
        <row r="92">
          <cell r="F92" t="str">
            <v>2080.06.28</v>
          </cell>
        </row>
        <row r="93">
          <cell r="F93" t="str">
            <v>2080.06.29</v>
          </cell>
        </row>
        <row r="94">
          <cell r="F94" t="str">
            <v>2080.06.30</v>
          </cell>
        </row>
        <row r="95">
          <cell r="F95" t="str">
            <v>2080.07.01</v>
          </cell>
        </row>
        <row r="96">
          <cell r="F96" t="str">
            <v>2080.07.02</v>
          </cell>
        </row>
        <row r="97">
          <cell r="F97" t="str">
            <v>2080.07.03</v>
          </cell>
        </row>
        <row r="98">
          <cell r="F98" t="str">
            <v>2080.07.04</v>
          </cell>
        </row>
        <row r="99">
          <cell r="F99" t="str">
            <v>2080.07.05</v>
          </cell>
        </row>
        <row r="100">
          <cell r="F100" t="str">
            <v>2080.07.06</v>
          </cell>
        </row>
        <row r="101">
          <cell r="F101" t="str">
            <v>2080.07.07</v>
          </cell>
        </row>
        <row r="102">
          <cell r="F102" t="str">
            <v>2080.07.08</v>
          </cell>
        </row>
        <row r="103">
          <cell r="F103" t="str">
            <v>2080.07.09</v>
          </cell>
        </row>
        <row r="104">
          <cell r="F104" t="str">
            <v>2080.07.10</v>
          </cell>
        </row>
        <row r="105">
          <cell r="F105" t="str">
            <v>2080.07.11</v>
          </cell>
        </row>
        <row r="106">
          <cell r="F106" t="str">
            <v>2080.07.12</v>
          </cell>
        </row>
        <row r="107">
          <cell r="F107" t="str">
            <v>2080.07.13</v>
          </cell>
        </row>
        <row r="108">
          <cell r="F108" t="str">
            <v>2080.07.14</v>
          </cell>
        </row>
        <row r="109">
          <cell r="F109" t="str">
            <v>2080.07.15</v>
          </cell>
        </row>
        <row r="110">
          <cell r="F110" t="str">
            <v>2080.07.16</v>
          </cell>
        </row>
        <row r="111">
          <cell r="F111" t="str">
            <v>2080.07.17</v>
          </cell>
        </row>
        <row r="112">
          <cell r="F112" t="str">
            <v>2080.07.18</v>
          </cell>
        </row>
        <row r="113">
          <cell r="F113" t="str">
            <v>2080.07.19</v>
          </cell>
        </row>
        <row r="114">
          <cell r="F114" t="str">
            <v>2080.07.20</v>
          </cell>
        </row>
        <row r="115">
          <cell r="F115" t="str">
            <v>2080.07.21</v>
          </cell>
        </row>
        <row r="116">
          <cell r="F116" t="str">
            <v>2080.07.22</v>
          </cell>
        </row>
        <row r="117">
          <cell r="F117" t="str">
            <v>2080.07.23</v>
          </cell>
        </row>
        <row r="118">
          <cell r="F118" t="str">
            <v>2080.07.24</v>
          </cell>
        </row>
        <row r="119">
          <cell r="F119" t="str">
            <v>2080.07.25</v>
          </cell>
        </row>
        <row r="120">
          <cell r="F120" t="str">
            <v>2080.07.26</v>
          </cell>
        </row>
        <row r="121">
          <cell r="F121" t="str">
            <v>2080.07.27</v>
          </cell>
        </row>
        <row r="122">
          <cell r="F122" t="str">
            <v>2080.07.28</v>
          </cell>
        </row>
        <row r="123">
          <cell r="F123" t="str">
            <v>2080.07.29</v>
          </cell>
        </row>
        <row r="124">
          <cell r="F124" t="str">
            <v>2080.07.30</v>
          </cell>
        </row>
        <row r="125">
          <cell r="F125" t="str">
            <v>2080.08.01</v>
          </cell>
        </row>
        <row r="126">
          <cell r="F126" t="str">
            <v>2080.08.02</v>
          </cell>
        </row>
        <row r="127">
          <cell r="F127" t="str">
            <v>2080.08.03</v>
          </cell>
        </row>
        <row r="128">
          <cell r="F128" t="str">
            <v>2080.08.04</v>
          </cell>
        </row>
        <row r="129">
          <cell r="F129" t="str">
            <v>2080.08.05</v>
          </cell>
        </row>
        <row r="130">
          <cell r="F130" t="str">
            <v>2080.08.06</v>
          </cell>
        </row>
        <row r="131">
          <cell r="F131" t="str">
            <v>2080.08.07</v>
          </cell>
        </row>
        <row r="132">
          <cell r="F132" t="str">
            <v>2080.08.08</v>
          </cell>
        </row>
        <row r="133">
          <cell r="F133" t="str">
            <v>2080.08.09</v>
          </cell>
        </row>
        <row r="134">
          <cell r="F134" t="str">
            <v>2080.08.10</v>
          </cell>
        </row>
        <row r="135">
          <cell r="F135" t="str">
            <v>2080.08.11</v>
          </cell>
        </row>
        <row r="136">
          <cell r="F136" t="str">
            <v>2080.08.12</v>
          </cell>
        </row>
        <row r="137">
          <cell r="F137" t="str">
            <v>2080.08.13</v>
          </cell>
        </row>
        <row r="138">
          <cell r="F138" t="str">
            <v>2080.08.14</v>
          </cell>
        </row>
        <row r="139">
          <cell r="F139" t="str">
            <v>2080.08.15</v>
          </cell>
        </row>
        <row r="140">
          <cell r="F140" t="str">
            <v>2080.08.16</v>
          </cell>
        </row>
        <row r="141">
          <cell r="F141" t="str">
            <v>2080.08.17</v>
          </cell>
        </row>
        <row r="142">
          <cell r="F142" t="str">
            <v>2080.08.18</v>
          </cell>
        </row>
        <row r="143">
          <cell r="F143" t="str">
            <v>2080.08.19</v>
          </cell>
        </row>
        <row r="144">
          <cell r="F144" t="str">
            <v>2080.08.20</v>
          </cell>
        </row>
        <row r="145">
          <cell r="F145" t="str">
            <v>2080.08.21</v>
          </cell>
        </row>
        <row r="146">
          <cell r="F146" t="str">
            <v>2080.08.22</v>
          </cell>
        </row>
        <row r="147">
          <cell r="F147" t="str">
            <v>2080.08.23</v>
          </cell>
        </row>
        <row r="148">
          <cell r="F148" t="str">
            <v>2080.08.24</v>
          </cell>
        </row>
        <row r="149">
          <cell r="F149" t="str">
            <v>2080.08.25</v>
          </cell>
        </row>
        <row r="150">
          <cell r="F150" t="str">
            <v>2080.08.26</v>
          </cell>
        </row>
        <row r="151">
          <cell r="F151" t="str">
            <v>2080.08.27</v>
          </cell>
        </row>
        <row r="152">
          <cell r="F152" t="str">
            <v>2080.08.28</v>
          </cell>
        </row>
        <row r="153">
          <cell r="F153" t="str">
            <v>2080.08.29</v>
          </cell>
        </row>
        <row r="154">
          <cell r="F154" t="str">
            <v>2080.08.30</v>
          </cell>
        </row>
        <row r="155">
          <cell r="F155" t="str">
            <v>2080.09.01</v>
          </cell>
        </row>
        <row r="156">
          <cell r="F156" t="str">
            <v>2080.09.02</v>
          </cell>
        </row>
        <row r="157">
          <cell r="F157" t="str">
            <v>2080.09.03</v>
          </cell>
        </row>
        <row r="158">
          <cell r="F158" t="str">
            <v>2080.09.04</v>
          </cell>
        </row>
        <row r="159">
          <cell r="F159" t="str">
            <v>2080.09.05</v>
          </cell>
        </row>
        <row r="160">
          <cell r="F160" t="str">
            <v>2080.09.06</v>
          </cell>
        </row>
        <row r="161">
          <cell r="F161" t="str">
            <v>2080.09.07</v>
          </cell>
        </row>
        <row r="162">
          <cell r="F162" t="str">
            <v>2080.09.08</v>
          </cell>
        </row>
        <row r="163">
          <cell r="F163" t="str">
            <v>2080.09.09</v>
          </cell>
        </row>
        <row r="164">
          <cell r="F164" t="str">
            <v>2080.09.10</v>
          </cell>
        </row>
        <row r="165">
          <cell r="F165" t="str">
            <v>2080.09.11</v>
          </cell>
        </row>
        <row r="166">
          <cell r="F166" t="str">
            <v>2080.09.12</v>
          </cell>
        </row>
        <row r="167">
          <cell r="F167" t="str">
            <v>2080.09.13</v>
          </cell>
        </row>
        <row r="168">
          <cell r="F168" t="str">
            <v>2080.09.14</v>
          </cell>
        </row>
        <row r="169">
          <cell r="F169" t="str">
            <v>2080.09.15</v>
          </cell>
        </row>
        <row r="170">
          <cell r="F170" t="str">
            <v>2080.09.16</v>
          </cell>
        </row>
        <row r="171">
          <cell r="F171" t="str">
            <v>2080.09.17</v>
          </cell>
        </row>
        <row r="172">
          <cell r="F172" t="str">
            <v>2080.09.18</v>
          </cell>
        </row>
        <row r="173">
          <cell r="F173" t="str">
            <v>2080.09.19</v>
          </cell>
        </row>
        <row r="174">
          <cell r="F174" t="str">
            <v>2080.09.20</v>
          </cell>
        </row>
        <row r="175">
          <cell r="F175" t="str">
            <v>2080.09.21</v>
          </cell>
        </row>
        <row r="176">
          <cell r="F176" t="str">
            <v>2080.09.22</v>
          </cell>
        </row>
        <row r="177">
          <cell r="F177" t="str">
            <v>2080.09.23</v>
          </cell>
        </row>
        <row r="178">
          <cell r="F178" t="str">
            <v>2080.09.24</v>
          </cell>
        </row>
        <row r="179">
          <cell r="F179" t="str">
            <v>2080.09.25</v>
          </cell>
        </row>
        <row r="180">
          <cell r="F180" t="str">
            <v>2080.09.26</v>
          </cell>
        </row>
        <row r="181">
          <cell r="F181" t="str">
            <v>2080.09.27</v>
          </cell>
        </row>
        <row r="182">
          <cell r="F182" t="str">
            <v>2080.09.28</v>
          </cell>
        </row>
        <row r="183">
          <cell r="F183" t="str">
            <v>2080.09.29</v>
          </cell>
        </row>
        <row r="184">
          <cell r="F184" t="str">
            <v>2080.10.01</v>
          </cell>
        </row>
        <row r="185">
          <cell r="F185" t="str">
            <v>2080.10.02</v>
          </cell>
        </row>
        <row r="186">
          <cell r="F186" t="str">
            <v>2080.10.03</v>
          </cell>
        </row>
        <row r="187">
          <cell r="F187" t="str">
            <v>2080.10.04</v>
          </cell>
        </row>
        <row r="188">
          <cell r="F188" t="str">
            <v>2080.10.05</v>
          </cell>
        </row>
        <row r="189">
          <cell r="F189" t="str">
            <v>2080.10.06</v>
          </cell>
        </row>
        <row r="190">
          <cell r="F190" t="str">
            <v>2080.10.07</v>
          </cell>
        </row>
        <row r="191">
          <cell r="F191" t="str">
            <v>2080.10.08</v>
          </cell>
        </row>
        <row r="192">
          <cell r="F192" t="str">
            <v>2080.10.09</v>
          </cell>
        </row>
        <row r="193">
          <cell r="F193" t="str">
            <v>2080.10.10</v>
          </cell>
        </row>
        <row r="194">
          <cell r="F194" t="str">
            <v>2080.10.11</v>
          </cell>
        </row>
        <row r="195">
          <cell r="F195" t="str">
            <v>2080.10.12</v>
          </cell>
        </row>
        <row r="196">
          <cell r="F196" t="str">
            <v>2080.10.13</v>
          </cell>
        </row>
        <row r="197">
          <cell r="F197" t="str">
            <v>2080.10.14</v>
          </cell>
        </row>
        <row r="198">
          <cell r="F198" t="str">
            <v>2080.10.15</v>
          </cell>
        </row>
        <row r="199">
          <cell r="F199" t="str">
            <v>2080.10.16</v>
          </cell>
        </row>
        <row r="200">
          <cell r="F200" t="str">
            <v>2080.10.17</v>
          </cell>
        </row>
        <row r="201">
          <cell r="F201" t="str">
            <v>2080.10.18</v>
          </cell>
        </row>
        <row r="202">
          <cell r="F202" t="str">
            <v>2080.10.19</v>
          </cell>
        </row>
        <row r="203">
          <cell r="F203" t="str">
            <v>2080.10.20</v>
          </cell>
        </row>
        <row r="204">
          <cell r="F204" t="str">
            <v>2080.10.21</v>
          </cell>
        </row>
        <row r="205">
          <cell r="F205" t="str">
            <v>2080.10.22</v>
          </cell>
        </row>
        <row r="206">
          <cell r="F206" t="str">
            <v>2080.10.23</v>
          </cell>
        </row>
        <row r="207">
          <cell r="F207" t="str">
            <v>2080.10.24</v>
          </cell>
        </row>
        <row r="208">
          <cell r="F208" t="str">
            <v>2080.10.25</v>
          </cell>
        </row>
        <row r="209">
          <cell r="F209" t="str">
            <v>2080.10.26</v>
          </cell>
        </row>
        <row r="210">
          <cell r="F210" t="str">
            <v>2080.10.27</v>
          </cell>
        </row>
        <row r="211">
          <cell r="F211" t="str">
            <v>2080.10.28</v>
          </cell>
        </row>
        <row r="212">
          <cell r="F212" t="str">
            <v>2080.10.29</v>
          </cell>
        </row>
        <row r="213">
          <cell r="F213" t="str">
            <v>2080.11.01</v>
          </cell>
        </row>
        <row r="214">
          <cell r="F214" t="str">
            <v>2080.11.02</v>
          </cell>
        </row>
        <row r="215">
          <cell r="F215" t="str">
            <v>2080.11.03</v>
          </cell>
        </row>
        <row r="216">
          <cell r="F216" t="str">
            <v>2080.11.04</v>
          </cell>
        </row>
        <row r="217">
          <cell r="F217" t="str">
            <v>2080.11.05</v>
          </cell>
        </row>
        <row r="218">
          <cell r="F218" t="str">
            <v>2080.11.06</v>
          </cell>
        </row>
        <row r="219">
          <cell r="F219" t="str">
            <v>2080.11.07</v>
          </cell>
        </row>
        <row r="220">
          <cell r="F220" t="str">
            <v>2080.11.08</v>
          </cell>
        </row>
        <row r="221">
          <cell r="F221" t="str">
            <v>2080.11.09</v>
          </cell>
        </row>
        <row r="222">
          <cell r="F222" t="str">
            <v>2080.11.10</v>
          </cell>
        </row>
        <row r="223">
          <cell r="F223" t="str">
            <v>2080.11.11</v>
          </cell>
        </row>
        <row r="224">
          <cell r="F224" t="str">
            <v>2080.11.12</v>
          </cell>
        </row>
        <row r="225">
          <cell r="F225" t="str">
            <v>2080.11.13</v>
          </cell>
        </row>
        <row r="226">
          <cell r="F226" t="str">
            <v>2080.11.14</v>
          </cell>
        </row>
        <row r="227">
          <cell r="F227" t="str">
            <v>2080.11.15</v>
          </cell>
        </row>
        <row r="228">
          <cell r="F228" t="str">
            <v>2080.11.16</v>
          </cell>
        </row>
        <row r="229">
          <cell r="F229" t="str">
            <v>2080.11.17</v>
          </cell>
        </row>
        <row r="230">
          <cell r="F230" t="str">
            <v>2080.11.18</v>
          </cell>
        </row>
        <row r="231">
          <cell r="F231" t="str">
            <v>2080.11.19</v>
          </cell>
        </row>
        <row r="232">
          <cell r="F232" t="str">
            <v>2080.11.20</v>
          </cell>
        </row>
        <row r="233">
          <cell r="F233" t="str">
            <v>2080.11.21</v>
          </cell>
        </row>
        <row r="234">
          <cell r="F234" t="str">
            <v>2080.11.22</v>
          </cell>
        </row>
        <row r="235">
          <cell r="F235" t="str">
            <v>2080.11.23</v>
          </cell>
        </row>
        <row r="236">
          <cell r="F236" t="str">
            <v>2080.11.24</v>
          </cell>
        </row>
        <row r="237">
          <cell r="F237" t="str">
            <v>2080.11.25</v>
          </cell>
        </row>
        <row r="238">
          <cell r="F238" t="str">
            <v>2080.11.26</v>
          </cell>
        </row>
        <row r="239">
          <cell r="F239" t="str">
            <v>2080.11.27</v>
          </cell>
        </row>
        <row r="240">
          <cell r="F240" t="str">
            <v>2080.11.28</v>
          </cell>
        </row>
        <row r="241">
          <cell r="F241" t="str">
            <v>2080.11.29</v>
          </cell>
        </row>
        <row r="242">
          <cell r="F242" t="str">
            <v>2080.11.30</v>
          </cell>
        </row>
        <row r="243">
          <cell r="F243" t="str">
            <v>2080.12.01</v>
          </cell>
        </row>
        <row r="244">
          <cell r="F244" t="str">
            <v>2080.12.02</v>
          </cell>
        </row>
        <row r="245">
          <cell r="F245" t="str">
            <v>2080.12.03</v>
          </cell>
        </row>
        <row r="246">
          <cell r="F246" t="str">
            <v>2080.12.04</v>
          </cell>
        </row>
        <row r="247">
          <cell r="F247" t="str">
            <v>2080.12.05</v>
          </cell>
        </row>
        <row r="248">
          <cell r="F248" t="str">
            <v>2080.12.06</v>
          </cell>
        </row>
        <row r="249">
          <cell r="F249" t="str">
            <v>2080.12.07</v>
          </cell>
        </row>
        <row r="250">
          <cell r="F250" t="str">
            <v>2080.12.08</v>
          </cell>
        </row>
        <row r="251">
          <cell r="F251" t="str">
            <v>2080.12.09</v>
          </cell>
        </row>
        <row r="252">
          <cell r="F252" t="str">
            <v>2080.12.10</v>
          </cell>
        </row>
        <row r="253">
          <cell r="F253" t="str">
            <v>2080.12.11</v>
          </cell>
        </row>
        <row r="254">
          <cell r="F254" t="str">
            <v>2080.12.12</v>
          </cell>
        </row>
        <row r="255">
          <cell r="F255" t="str">
            <v>2080.12.13</v>
          </cell>
        </row>
        <row r="256">
          <cell r="F256" t="str">
            <v>2080.12.14</v>
          </cell>
        </row>
        <row r="257">
          <cell r="F257" t="str">
            <v>2080.12.15</v>
          </cell>
        </row>
        <row r="258">
          <cell r="F258" t="str">
            <v>2080.12.16</v>
          </cell>
        </row>
        <row r="259">
          <cell r="F259" t="str">
            <v>2080.12.17</v>
          </cell>
        </row>
        <row r="260">
          <cell r="F260" t="str">
            <v>2080.12.18</v>
          </cell>
        </row>
        <row r="261">
          <cell r="F261" t="str">
            <v>2080.12.19</v>
          </cell>
        </row>
        <row r="262">
          <cell r="F262" t="str">
            <v>2080.12.20</v>
          </cell>
        </row>
        <row r="263">
          <cell r="F263" t="str">
            <v>2080.12.21</v>
          </cell>
        </row>
        <row r="264">
          <cell r="F264" t="str">
            <v>2080.12.22</v>
          </cell>
        </row>
        <row r="265">
          <cell r="F265" t="str">
            <v>2080.12.23</v>
          </cell>
        </row>
        <row r="266">
          <cell r="F266" t="str">
            <v>2080.12.24</v>
          </cell>
        </row>
        <row r="267">
          <cell r="F267" t="str">
            <v>2080.12.25</v>
          </cell>
        </row>
        <row r="268">
          <cell r="F268" t="str">
            <v>2080.12.26</v>
          </cell>
        </row>
        <row r="269">
          <cell r="F269" t="str">
            <v>2080.12.27</v>
          </cell>
        </row>
        <row r="270">
          <cell r="F270" t="str">
            <v>2080.12.28</v>
          </cell>
        </row>
        <row r="271">
          <cell r="F271" t="str">
            <v>2080.12.29</v>
          </cell>
        </row>
        <row r="272">
          <cell r="F272" t="str">
            <v>2080.12.30</v>
          </cell>
        </row>
        <row r="273">
          <cell r="F273" t="str">
            <v>2081.01.01</v>
          </cell>
        </row>
        <row r="274">
          <cell r="F274" t="str">
            <v>2081.01.02</v>
          </cell>
        </row>
        <row r="275">
          <cell r="F275" t="str">
            <v>2081.01.03</v>
          </cell>
        </row>
        <row r="276">
          <cell r="F276" t="str">
            <v>2081.01.04</v>
          </cell>
        </row>
        <row r="277">
          <cell r="F277" t="str">
            <v>2081.01.05</v>
          </cell>
        </row>
        <row r="278">
          <cell r="F278" t="str">
            <v>2081.01.06</v>
          </cell>
        </row>
        <row r="279">
          <cell r="F279" t="str">
            <v>2081.01.07</v>
          </cell>
        </row>
        <row r="280">
          <cell r="F280" t="str">
            <v>2081.01.08</v>
          </cell>
        </row>
        <row r="281">
          <cell r="F281" t="str">
            <v>2081.01.09</v>
          </cell>
        </row>
        <row r="282">
          <cell r="F282" t="str">
            <v>2081.01.10</v>
          </cell>
        </row>
        <row r="283">
          <cell r="F283" t="str">
            <v>2081.01.11</v>
          </cell>
        </row>
        <row r="284">
          <cell r="F284" t="str">
            <v>2081.01.12</v>
          </cell>
        </row>
        <row r="285">
          <cell r="F285" t="str">
            <v>2081.01.13</v>
          </cell>
        </row>
        <row r="286">
          <cell r="F286" t="str">
            <v>2081.01.14</v>
          </cell>
        </row>
        <row r="287">
          <cell r="F287" t="str">
            <v>2081.01.15</v>
          </cell>
        </row>
        <row r="288">
          <cell r="F288" t="str">
            <v>2081.01.16</v>
          </cell>
        </row>
        <row r="289">
          <cell r="F289" t="str">
            <v>2081.01.17</v>
          </cell>
        </row>
        <row r="290">
          <cell r="F290" t="str">
            <v>2081.01.18</v>
          </cell>
        </row>
        <row r="291">
          <cell r="F291" t="str">
            <v>2081.01.19</v>
          </cell>
        </row>
        <row r="292">
          <cell r="F292" t="str">
            <v>2081.01.20</v>
          </cell>
        </row>
        <row r="293">
          <cell r="F293" t="str">
            <v>2081.01.21</v>
          </cell>
        </row>
        <row r="294">
          <cell r="F294" t="str">
            <v>2081.01.22</v>
          </cell>
        </row>
        <row r="295">
          <cell r="F295" t="str">
            <v>2081.01.23</v>
          </cell>
        </row>
        <row r="296">
          <cell r="F296" t="str">
            <v>2081.01.24</v>
          </cell>
        </row>
        <row r="297">
          <cell r="F297" t="str">
            <v>2081.01.25</v>
          </cell>
        </row>
        <row r="298">
          <cell r="F298" t="str">
            <v>2081.01.26</v>
          </cell>
        </row>
        <row r="299">
          <cell r="F299" t="str">
            <v>2081.01.27</v>
          </cell>
        </row>
        <row r="300">
          <cell r="F300" t="str">
            <v>2081.01.28</v>
          </cell>
        </row>
        <row r="301">
          <cell r="F301" t="str">
            <v>2081.01.29</v>
          </cell>
        </row>
        <row r="302">
          <cell r="F302" t="str">
            <v>2081.01.30</v>
          </cell>
        </row>
        <row r="303">
          <cell r="F303" t="str">
            <v>2081.01.31</v>
          </cell>
        </row>
        <row r="304">
          <cell r="F304" t="str">
            <v>2081.02.01</v>
          </cell>
        </row>
        <row r="305">
          <cell r="F305" t="str">
            <v>2081.02.02</v>
          </cell>
        </row>
        <row r="306">
          <cell r="F306" t="str">
            <v>2081.02.03</v>
          </cell>
        </row>
        <row r="307">
          <cell r="F307" t="str">
            <v>2081.02.04</v>
          </cell>
        </row>
        <row r="308">
          <cell r="F308" t="str">
            <v>2081.02.05</v>
          </cell>
        </row>
        <row r="309">
          <cell r="F309" t="str">
            <v>2081.02.06</v>
          </cell>
        </row>
        <row r="310">
          <cell r="F310" t="str">
            <v>2081.02.07</v>
          </cell>
        </row>
        <row r="311">
          <cell r="F311" t="str">
            <v>2081.02.08</v>
          </cell>
        </row>
        <row r="312">
          <cell r="F312" t="str">
            <v>2081.02.09</v>
          </cell>
        </row>
        <row r="313">
          <cell r="F313" t="str">
            <v>2081.02.10</v>
          </cell>
        </row>
        <row r="314">
          <cell r="F314" t="str">
            <v>2081.02.11</v>
          </cell>
        </row>
        <row r="315">
          <cell r="F315" t="str">
            <v>2081.02.12</v>
          </cell>
        </row>
        <row r="316">
          <cell r="F316" t="str">
            <v>2081.02.13</v>
          </cell>
        </row>
        <row r="317">
          <cell r="F317" t="str">
            <v>2081.02.14</v>
          </cell>
        </row>
        <row r="318">
          <cell r="F318" t="str">
            <v>2081.02.15</v>
          </cell>
        </row>
        <row r="319">
          <cell r="F319" t="str">
            <v>2081.02.16</v>
          </cell>
        </row>
        <row r="320">
          <cell r="F320" t="str">
            <v>2081.02.17</v>
          </cell>
        </row>
        <row r="321">
          <cell r="F321" t="str">
            <v>2081.02.18</v>
          </cell>
        </row>
        <row r="322">
          <cell r="F322" t="str">
            <v>2081.02.19</v>
          </cell>
        </row>
        <row r="323">
          <cell r="F323" t="str">
            <v>2081.02.20</v>
          </cell>
        </row>
        <row r="324">
          <cell r="F324" t="str">
            <v>2081.02.21</v>
          </cell>
        </row>
        <row r="325">
          <cell r="F325" t="str">
            <v>2081.02.22</v>
          </cell>
        </row>
        <row r="326">
          <cell r="F326" t="str">
            <v>2081.02.23</v>
          </cell>
        </row>
        <row r="327">
          <cell r="F327" t="str">
            <v>2081.02.24</v>
          </cell>
        </row>
        <row r="328">
          <cell r="F328" t="str">
            <v>2081.02.25</v>
          </cell>
        </row>
        <row r="329">
          <cell r="F329" t="str">
            <v>2081.02.26</v>
          </cell>
        </row>
        <row r="330">
          <cell r="F330" t="str">
            <v>2081.02.27</v>
          </cell>
        </row>
        <row r="331">
          <cell r="F331" t="str">
            <v>2081.02.28</v>
          </cell>
        </row>
        <row r="332">
          <cell r="F332" t="str">
            <v>2081.02.29</v>
          </cell>
        </row>
        <row r="333">
          <cell r="F333" t="str">
            <v>2081.02.30</v>
          </cell>
        </row>
        <row r="334">
          <cell r="F334" t="str">
            <v>2081.02.31</v>
          </cell>
        </row>
        <row r="335">
          <cell r="F335" t="str">
            <v>2081.02.32</v>
          </cell>
        </row>
        <row r="336">
          <cell r="F336" t="str">
            <v>2081.03.01</v>
          </cell>
        </row>
        <row r="337">
          <cell r="F337" t="str">
            <v>2081.03.02</v>
          </cell>
        </row>
        <row r="338">
          <cell r="F338" t="str">
            <v>2081.03.03</v>
          </cell>
        </row>
        <row r="339">
          <cell r="F339" t="str">
            <v>2081.03.04</v>
          </cell>
        </row>
        <row r="340">
          <cell r="F340" t="str">
            <v>2081.03.05</v>
          </cell>
        </row>
        <row r="341">
          <cell r="F341" t="str">
            <v>2081.03.06</v>
          </cell>
        </row>
        <row r="342">
          <cell r="F342" t="str">
            <v>2081.03.07</v>
          </cell>
        </row>
        <row r="343">
          <cell r="F343" t="str">
            <v>2081.03.08</v>
          </cell>
        </row>
        <row r="344">
          <cell r="F344" t="str">
            <v>2081.03.09</v>
          </cell>
        </row>
        <row r="345">
          <cell r="F345" t="str">
            <v>2081.03.10</v>
          </cell>
        </row>
        <row r="346">
          <cell r="F346" t="str">
            <v>2081.03.11</v>
          </cell>
        </row>
        <row r="347">
          <cell r="F347" t="str">
            <v>2081.03.12</v>
          </cell>
        </row>
        <row r="348">
          <cell r="F348" t="str">
            <v>2081.03.13</v>
          </cell>
        </row>
        <row r="349">
          <cell r="F349" t="str">
            <v>2081.03.14</v>
          </cell>
        </row>
        <row r="350">
          <cell r="F350" t="str">
            <v>2081.03.15</v>
          </cell>
        </row>
        <row r="351">
          <cell r="F351" t="str">
            <v>2081.03.16</v>
          </cell>
        </row>
        <row r="352">
          <cell r="F352" t="str">
            <v>2081.03.17</v>
          </cell>
        </row>
        <row r="353">
          <cell r="F353" t="str">
            <v>2081.03.18</v>
          </cell>
        </row>
        <row r="354">
          <cell r="F354" t="str">
            <v>2081.03.19</v>
          </cell>
        </row>
        <row r="355">
          <cell r="F355" t="str">
            <v>2081.03.20</v>
          </cell>
        </row>
        <row r="356">
          <cell r="F356" t="str">
            <v>2081.03.21</v>
          </cell>
        </row>
        <row r="357">
          <cell r="F357" t="str">
            <v>2081.03.22</v>
          </cell>
        </row>
        <row r="358">
          <cell r="F358" t="str">
            <v>2081.03.23</v>
          </cell>
        </row>
        <row r="359">
          <cell r="F359" t="str">
            <v>2081.03.24</v>
          </cell>
        </row>
        <row r="360">
          <cell r="F360" t="str">
            <v>2081.03.25</v>
          </cell>
        </row>
        <row r="361">
          <cell r="F361" t="str">
            <v>2081.03.26</v>
          </cell>
        </row>
        <row r="362">
          <cell r="F362" t="str">
            <v>2081.03.27</v>
          </cell>
        </row>
        <row r="363">
          <cell r="F363" t="str">
            <v>2081.03.28</v>
          </cell>
        </row>
        <row r="364">
          <cell r="F364" t="str">
            <v>2081.03.29</v>
          </cell>
        </row>
        <row r="365">
          <cell r="F365" t="str">
            <v>2081.03.30</v>
          </cell>
        </row>
        <row r="366">
          <cell r="F366" t="str">
            <v>2081.03.31</v>
          </cell>
        </row>
        <row r="367">
          <cell r="F367" t="str">
            <v>0.00.00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V204"/>
  <sheetViews>
    <sheetView tabSelected="1" topLeftCell="B82" zoomScaleSheetLayoutView="115" workbookViewId="0">
      <selection activeCell="P16" sqref="P16"/>
    </sheetView>
  </sheetViews>
  <sheetFormatPr defaultRowHeight="17.25"/>
  <cols>
    <col min="1" max="1" width="3.5703125" style="2" hidden="1" customWidth="1"/>
    <col min="2" max="2" width="10" style="2" customWidth="1"/>
    <col min="3" max="3" width="16.5703125" style="2" customWidth="1"/>
    <col min="4" max="4" width="22.5703125" style="2" bestFit="1" customWidth="1"/>
    <col min="5" max="5" width="9.7109375" style="2" customWidth="1"/>
    <col min="6" max="6" width="9.140625" style="1" customWidth="1"/>
    <col min="7" max="7" width="9.85546875" style="1" customWidth="1"/>
    <col min="8" max="8" width="11.5703125" style="1" customWidth="1"/>
    <col min="9" max="9" width="9.5703125" style="1" customWidth="1"/>
    <col min="10" max="10" width="11.28515625" style="1" customWidth="1"/>
    <col min="11" max="11" width="8.7109375" style="1" customWidth="1"/>
    <col min="12" max="12" width="7.7109375" style="1" customWidth="1"/>
    <col min="13" max="13" width="8.42578125" style="1" customWidth="1"/>
    <col min="14" max="14" width="6.85546875" style="1" customWidth="1"/>
    <col min="15" max="15" width="8.7109375" style="1" customWidth="1"/>
    <col min="16" max="16" width="7.42578125" style="1" customWidth="1"/>
    <col min="17" max="18" width="9.140625" style="1"/>
    <col min="19" max="19" width="25.140625" style="1" customWidth="1"/>
    <col min="20" max="20" width="13.5703125" style="1" customWidth="1"/>
    <col min="21" max="21" width="23.5703125" style="1" customWidth="1"/>
    <col min="22" max="22" width="18.85546875" style="1" bestFit="1" customWidth="1"/>
    <col min="23" max="16384" width="9.140625" style="1"/>
  </cols>
  <sheetData>
    <row r="2" spans="1:15" s="2" customFormat="1" ht="30" customHeight="1" thickBot="1">
      <c r="A2" s="1"/>
      <c r="B2" s="193" t="s">
        <v>0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15" s="2" customFormat="1">
      <c r="A3" s="1"/>
      <c r="B3" s="195" t="s">
        <v>1</v>
      </c>
      <c r="C3" s="197" t="s">
        <v>2</v>
      </c>
      <c r="D3" s="132" t="s">
        <v>154</v>
      </c>
      <c r="E3" s="133"/>
      <c r="F3" s="133"/>
      <c r="G3" s="132" t="s">
        <v>3</v>
      </c>
      <c r="H3" s="132"/>
      <c r="I3" s="133"/>
      <c r="J3" s="132" t="s">
        <v>4</v>
      </c>
      <c r="K3" s="132"/>
      <c r="L3" s="132"/>
      <c r="M3" s="134"/>
    </row>
    <row r="4" spans="1:15" customFormat="1" ht="30">
      <c r="A4" s="3"/>
      <c r="B4" s="196"/>
      <c r="C4" s="198"/>
      <c r="D4" s="4" t="s">
        <v>5</v>
      </c>
      <c r="E4" s="5" t="s">
        <v>6</v>
      </c>
      <c r="F4" s="5" t="s">
        <v>7</v>
      </c>
      <c r="G4" s="4" t="s">
        <v>5</v>
      </c>
      <c r="H4" s="5" t="s">
        <v>6</v>
      </c>
      <c r="I4" s="5" t="s">
        <v>7</v>
      </c>
      <c r="J4" s="4" t="s">
        <v>5</v>
      </c>
      <c r="K4" s="5" t="s">
        <v>6</v>
      </c>
      <c r="L4" s="4" t="s">
        <v>8</v>
      </c>
      <c r="M4" s="135" t="s">
        <v>9</v>
      </c>
    </row>
    <row r="5" spans="1:15" customFormat="1" ht="15">
      <c r="A5" s="6">
        <v>4</v>
      </c>
      <c r="B5" s="136">
        <v>1</v>
      </c>
      <c r="C5" s="7" t="s">
        <v>10</v>
      </c>
      <c r="D5" s="8">
        <v>2041466</v>
      </c>
      <c r="E5" s="9">
        <v>1503834</v>
      </c>
      <c r="F5" s="10">
        <f>ROUNDUP(E5/D5*100,2)</f>
        <v>73.67</v>
      </c>
      <c r="G5" s="8">
        <v>1813083</v>
      </c>
      <c r="H5" s="9">
        <v>1414098</v>
      </c>
      <c r="I5" s="10">
        <f>ROUNDUP(+H5/G5*100,2)</f>
        <v>78</v>
      </c>
      <c r="J5" s="8">
        <f>+D5-G5</f>
        <v>228383</v>
      </c>
      <c r="K5" s="9">
        <f>+E5-H5</f>
        <v>89736</v>
      </c>
      <c r="L5" s="11">
        <f>+J5/G5*100</f>
        <v>12.596389685414291</v>
      </c>
      <c r="M5" s="137">
        <f>+K5/H5*100</f>
        <v>6.3458119592842932</v>
      </c>
    </row>
    <row r="6" spans="1:15" customFormat="1" ht="15">
      <c r="A6" s="6">
        <v>5</v>
      </c>
      <c r="B6" s="138">
        <v>2</v>
      </c>
      <c r="C6" s="7" t="s">
        <v>11</v>
      </c>
      <c r="D6" s="8">
        <v>2237440</v>
      </c>
      <c r="E6" s="9">
        <v>1490520</v>
      </c>
      <c r="F6" s="10">
        <f t="shared" ref="F6:F17" si="0">ROUNDUP(E6/D6*100,2)</f>
        <v>66.62</v>
      </c>
      <c r="G6" s="8">
        <v>2221458</v>
      </c>
      <c r="H6" s="9">
        <v>1451180</v>
      </c>
      <c r="I6" s="10">
        <f t="shared" ref="I6:I16" si="1">ROUNDUP(+H6/G6*100,2)</f>
        <v>65.33</v>
      </c>
      <c r="J6" s="8">
        <f t="shared" ref="J6:K16" si="2">+D6-G6</f>
        <v>15982</v>
      </c>
      <c r="K6" s="9">
        <f t="shared" si="2"/>
        <v>39340</v>
      </c>
      <c r="L6" s="11">
        <f t="shared" ref="L6:M17" si="3">+J6/G6*100</f>
        <v>0.71943741452685572</v>
      </c>
      <c r="M6" s="137">
        <f t="shared" si="3"/>
        <v>2.7108973387174573</v>
      </c>
      <c r="O6" s="12"/>
    </row>
    <row r="7" spans="1:15" customFormat="1" ht="15">
      <c r="A7" s="6">
        <v>6</v>
      </c>
      <c r="B7" s="138">
        <v>3</v>
      </c>
      <c r="C7" s="7" t="s">
        <v>12</v>
      </c>
      <c r="D7" s="8">
        <v>2111793</v>
      </c>
      <c r="E7" s="9">
        <v>1412942</v>
      </c>
      <c r="F7" s="10">
        <f t="shared" si="0"/>
        <v>66.910000000000011</v>
      </c>
      <c r="G7" s="8">
        <v>2445385</v>
      </c>
      <c r="H7" s="9">
        <v>1486099</v>
      </c>
      <c r="I7" s="10">
        <f t="shared" si="1"/>
        <v>60.78</v>
      </c>
      <c r="J7" s="8">
        <f t="shared" si="2"/>
        <v>-333592</v>
      </c>
      <c r="K7" s="9">
        <f t="shared" si="2"/>
        <v>-73157</v>
      </c>
      <c r="L7" s="11">
        <f t="shared" si="3"/>
        <v>-13.641696501777838</v>
      </c>
      <c r="M7" s="137">
        <f t="shared" si="3"/>
        <v>-4.9227541368374519</v>
      </c>
    </row>
    <row r="8" spans="1:15" customFormat="1" ht="15">
      <c r="A8" s="6">
        <v>7</v>
      </c>
      <c r="B8" s="138">
        <v>4</v>
      </c>
      <c r="C8" s="7" t="s">
        <v>13</v>
      </c>
      <c r="D8" s="8">
        <v>2182562</v>
      </c>
      <c r="E8" s="9"/>
      <c r="F8" s="10">
        <f t="shared" si="0"/>
        <v>0</v>
      </c>
      <c r="G8" s="8">
        <v>2389192</v>
      </c>
      <c r="H8" s="9">
        <v>1242149</v>
      </c>
      <c r="I8" s="10">
        <f t="shared" si="1"/>
        <v>52</v>
      </c>
      <c r="J8" s="8">
        <f t="shared" si="2"/>
        <v>-206630</v>
      </c>
      <c r="K8" s="9">
        <f t="shared" si="2"/>
        <v>-1242149</v>
      </c>
      <c r="L8" s="11">
        <f t="shared" si="3"/>
        <v>-8.6485305492400766</v>
      </c>
      <c r="M8" s="137">
        <f t="shared" si="3"/>
        <v>-100</v>
      </c>
      <c r="O8" s="12"/>
    </row>
    <row r="9" spans="1:15" customFormat="1" ht="15">
      <c r="A9" s="6">
        <v>8</v>
      </c>
      <c r="B9" s="138">
        <v>5</v>
      </c>
      <c r="C9" s="7" t="s">
        <v>14</v>
      </c>
      <c r="D9" s="8">
        <v>2158025</v>
      </c>
      <c r="E9" s="9"/>
      <c r="F9" s="10">
        <f t="shared" si="0"/>
        <v>0</v>
      </c>
      <c r="G9" s="8">
        <v>2523666</v>
      </c>
      <c r="H9" s="9">
        <v>1559001</v>
      </c>
      <c r="I9" s="10">
        <f t="shared" si="1"/>
        <v>61.78</v>
      </c>
      <c r="J9" s="8">
        <f t="shared" si="2"/>
        <v>-365641</v>
      </c>
      <c r="K9" s="9">
        <f>+E9-H9</f>
        <v>-1559001</v>
      </c>
      <c r="L9" s="11">
        <f t="shared" si="3"/>
        <v>-14.48848619429037</v>
      </c>
      <c r="M9" s="137">
        <f t="shared" si="3"/>
        <v>-100</v>
      </c>
    </row>
    <row r="10" spans="1:15" customFormat="1" ht="15">
      <c r="A10" s="6">
        <v>9</v>
      </c>
      <c r="B10" s="136">
        <v>6</v>
      </c>
      <c r="C10" s="7" t="s">
        <v>15</v>
      </c>
      <c r="D10" s="8">
        <v>2241562</v>
      </c>
      <c r="E10" s="9"/>
      <c r="F10" s="10">
        <f t="shared" si="0"/>
        <v>0</v>
      </c>
      <c r="G10" s="8">
        <v>2566066</v>
      </c>
      <c r="H10" s="9">
        <v>1535555</v>
      </c>
      <c r="I10" s="10">
        <f t="shared" si="1"/>
        <v>59.85</v>
      </c>
      <c r="J10" s="8">
        <f t="shared" si="2"/>
        <v>-324504</v>
      </c>
      <c r="K10" s="9">
        <f t="shared" si="2"/>
        <v>-1535555</v>
      </c>
      <c r="L10" s="11">
        <f t="shared" si="3"/>
        <v>-12.645972473038494</v>
      </c>
      <c r="M10" s="137">
        <f t="shared" si="3"/>
        <v>-100</v>
      </c>
    </row>
    <row r="11" spans="1:15" customFormat="1" ht="15">
      <c r="A11" s="6">
        <v>10</v>
      </c>
      <c r="B11" s="136">
        <v>7</v>
      </c>
      <c r="C11" s="7" t="s">
        <v>16</v>
      </c>
      <c r="D11" s="8">
        <v>2180332</v>
      </c>
      <c r="E11" s="9"/>
      <c r="F11" s="10">
        <f t="shared" si="0"/>
        <v>0</v>
      </c>
      <c r="G11" s="8">
        <v>2314211</v>
      </c>
      <c r="H11" s="9">
        <v>1318121</v>
      </c>
      <c r="I11" s="10">
        <f t="shared" si="1"/>
        <v>56.96</v>
      </c>
      <c r="J11" s="8">
        <f t="shared" si="2"/>
        <v>-133879</v>
      </c>
      <c r="K11" s="9">
        <f t="shared" si="2"/>
        <v>-1318121</v>
      </c>
      <c r="L11" s="11">
        <f t="shared" si="3"/>
        <v>-5.785081827024416</v>
      </c>
      <c r="M11" s="137">
        <f t="shared" si="3"/>
        <v>-100</v>
      </c>
    </row>
    <row r="12" spans="1:15" customFormat="1" ht="15">
      <c r="A12" s="6">
        <v>11</v>
      </c>
      <c r="B12" s="136">
        <v>8</v>
      </c>
      <c r="C12" s="7" t="s">
        <v>17</v>
      </c>
      <c r="D12" s="8">
        <v>2314886</v>
      </c>
      <c r="E12" s="9"/>
      <c r="F12" s="10">
        <f>ROUNDUP(E12/D12*100,2)</f>
        <v>0</v>
      </c>
      <c r="G12" s="8">
        <v>2501765</v>
      </c>
      <c r="H12" s="9">
        <v>1594833</v>
      </c>
      <c r="I12" s="10">
        <f t="shared" si="1"/>
        <v>63.75</v>
      </c>
      <c r="J12" s="8">
        <f t="shared" si="2"/>
        <v>-186879</v>
      </c>
      <c r="K12" s="9">
        <f t="shared" si="2"/>
        <v>-1594833</v>
      </c>
      <c r="L12" s="11">
        <f t="shared" si="3"/>
        <v>-7.4698862603002274</v>
      </c>
      <c r="M12" s="137">
        <f t="shared" si="3"/>
        <v>-100</v>
      </c>
    </row>
    <row r="13" spans="1:15" customFormat="1" ht="15">
      <c r="A13" s="6">
        <v>12</v>
      </c>
      <c r="B13" s="136">
        <v>9</v>
      </c>
      <c r="C13" s="7" t="s">
        <v>18</v>
      </c>
      <c r="D13" s="8">
        <v>2409726</v>
      </c>
      <c r="E13" s="9"/>
      <c r="F13" s="10">
        <f t="shared" ref="F13:F16" si="4">ROUNDUP(E13/D13*100,2)</f>
        <v>0</v>
      </c>
      <c r="G13" s="8">
        <v>2450373</v>
      </c>
      <c r="H13" s="9">
        <v>1557552</v>
      </c>
      <c r="I13" s="10">
        <f t="shared" si="1"/>
        <v>63.57</v>
      </c>
      <c r="J13" s="8">
        <f t="shared" si="2"/>
        <v>-40647</v>
      </c>
      <c r="K13" s="9">
        <f>+E13-H13</f>
        <v>-1557552</v>
      </c>
      <c r="L13" s="11">
        <f t="shared" si="3"/>
        <v>-1.6588086793316772</v>
      </c>
      <c r="M13" s="137">
        <f>+K13/H13*100</f>
        <v>-100</v>
      </c>
    </row>
    <row r="14" spans="1:15" customFormat="1" ht="15">
      <c r="A14" s="6">
        <v>1</v>
      </c>
      <c r="B14" s="136">
        <v>10</v>
      </c>
      <c r="C14" s="7" t="s">
        <v>19</v>
      </c>
      <c r="D14" s="8">
        <v>2334098</v>
      </c>
      <c r="E14" s="9"/>
      <c r="F14" s="10">
        <f t="shared" si="4"/>
        <v>0</v>
      </c>
      <c r="G14" s="8">
        <v>2472511</v>
      </c>
      <c r="H14" s="9">
        <v>1534378</v>
      </c>
      <c r="I14" s="10">
        <f t="shared" si="1"/>
        <v>62.059999999999995</v>
      </c>
      <c r="J14" s="8">
        <f t="shared" si="2"/>
        <v>-138413</v>
      </c>
      <c r="K14" s="9">
        <f t="shared" si="2"/>
        <v>-1534378</v>
      </c>
      <c r="L14" s="11">
        <f t="shared" si="3"/>
        <v>-5.5980741845031226</v>
      </c>
      <c r="M14" s="137">
        <f t="shared" si="3"/>
        <v>-100</v>
      </c>
    </row>
    <row r="15" spans="1:15" customFormat="1" ht="15">
      <c r="A15" s="6">
        <v>2</v>
      </c>
      <c r="B15" s="136">
        <v>11</v>
      </c>
      <c r="C15" s="7" t="s">
        <v>20</v>
      </c>
      <c r="D15" s="8">
        <v>2539373</v>
      </c>
      <c r="E15" s="9"/>
      <c r="F15" s="10">
        <f t="shared" si="4"/>
        <v>0</v>
      </c>
      <c r="G15" s="8">
        <v>2496601</v>
      </c>
      <c r="H15" s="9">
        <v>1752106</v>
      </c>
      <c r="I15" s="10">
        <f t="shared" si="1"/>
        <v>70.180000000000007</v>
      </c>
      <c r="J15" s="8">
        <f t="shared" si="2"/>
        <v>42772</v>
      </c>
      <c r="K15" s="9">
        <f t="shared" si="2"/>
        <v>-1752106</v>
      </c>
      <c r="L15" s="11">
        <f t="shared" si="3"/>
        <v>1.7132092793361853</v>
      </c>
      <c r="M15" s="137">
        <f t="shared" si="3"/>
        <v>-100</v>
      </c>
    </row>
    <row r="16" spans="1:15" customFormat="1" ht="15">
      <c r="A16" s="6">
        <v>3</v>
      </c>
      <c r="B16" s="136">
        <v>12</v>
      </c>
      <c r="C16" s="7" t="s">
        <v>153</v>
      </c>
      <c r="D16" s="8">
        <v>2432326</v>
      </c>
      <c r="E16" s="9"/>
      <c r="F16" s="10">
        <f t="shared" si="4"/>
        <v>0</v>
      </c>
      <c r="G16" s="8">
        <v>2468218</v>
      </c>
      <c r="H16" s="9">
        <v>1712161</v>
      </c>
      <c r="I16" s="10">
        <f t="shared" si="1"/>
        <v>69.37</v>
      </c>
      <c r="J16" s="8">
        <f t="shared" si="2"/>
        <v>-35892</v>
      </c>
      <c r="K16" s="9">
        <f t="shared" si="2"/>
        <v>-1712161</v>
      </c>
      <c r="L16" s="11">
        <f t="shared" si="3"/>
        <v>-1.4541665282402121</v>
      </c>
      <c r="M16" s="137">
        <f t="shared" si="3"/>
        <v>-100</v>
      </c>
    </row>
    <row r="17" spans="1:22" customFormat="1" ht="18" thickBot="1">
      <c r="A17" s="1"/>
      <c r="B17" s="139"/>
      <c r="C17" s="140" t="s">
        <v>21</v>
      </c>
      <c r="D17" s="140">
        <f>SUM(D5:D16)</f>
        <v>27183589</v>
      </c>
      <c r="E17" s="140">
        <f>SUM(E5:E16)</f>
        <v>4407296</v>
      </c>
      <c r="F17" s="141">
        <f t="shared" si="0"/>
        <v>16.220000000000002</v>
      </c>
      <c r="G17" s="140">
        <f>SUM(G5:G16)</f>
        <v>28662529</v>
      </c>
      <c r="H17" s="140">
        <f>SUM(H5:H16)</f>
        <v>18157233</v>
      </c>
      <c r="I17" s="141">
        <f>ROUNDUP(+H17/G17*100,2)</f>
        <v>63.35</v>
      </c>
      <c r="J17" s="142">
        <f>SUM(J5:J16)</f>
        <v>-1478940</v>
      </c>
      <c r="K17" s="140">
        <f>SUM(K5:K16)</f>
        <v>-13749937</v>
      </c>
      <c r="L17" s="143">
        <f t="shared" si="3"/>
        <v>-5.1598377798414097</v>
      </c>
      <c r="M17" s="144">
        <f t="shared" si="3"/>
        <v>-75.727050481755668</v>
      </c>
    </row>
    <row r="18" spans="1:22" customFormat="1">
      <c r="A18" s="1"/>
      <c r="B18" s="13"/>
      <c r="C18" s="13"/>
      <c r="D18" s="13"/>
      <c r="E18" s="13"/>
      <c r="F18" s="14"/>
      <c r="G18" s="13"/>
      <c r="H18" s="13"/>
      <c r="I18" s="14"/>
      <c r="J18" s="15"/>
      <c r="K18" s="13"/>
      <c r="L18" s="16"/>
      <c r="M18" s="17"/>
    </row>
    <row r="19" spans="1:22" customFormat="1">
      <c r="A19" s="1"/>
      <c r="B19" s="1"/>
      <c r="C19" s="1"/>
      <c r="D19" s="1"/>
      <c r="E19" s="18"/>
      <c r="K19" s="18"/>
      <c r="L19" s="18"/>
    </row>
    <row r="20" spans="1:22" ht="18" thickBot="1">
      <c r="S20" s="19"/>
      <c r="U20" s="19"/>
      <c r="V20" s="19"/>
    </row>
    <row r="21" spans="1:22" ht="30" customHeight="1" thickBot="1">
      <c r="B21" s="199" t="s">
        <v>22</v>
      </c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1"/>
    </row>
    <row r="22" spans="1:22" ht="18" thickBot="1">
      <c r="B22" s="202" t="s">
        <v>23</v>
      </c>
      <c r="C22" s="204" t="s">
        <v>24</v>
      </c>
      <c r="D22" s="204" t="s">
        <v>25</v>
      </c>
      <c r="E22" s="206" t="s">
        <v>179</v>
      </c>
      <c r="F22" s="207"/>
      <c r="G22" s="208"/>
      <c r="H22" s="206" t="s">
        <v>180</v>
      </c>
      <c r="I22" s="207"/>
      <c r="J22" s="208"/>
      <c r="K22" s="206" t="s">
        <v>26</v>
      </c>
      <c r="L22" s="208"/>
      <c r="M22" s="209" t="s">
        <v>27</v>
      </c>
    </row>
    <row r="23" spans="1:22" ht="28.5" thickBot="1">
      <c r="B23" s="203"/>
      <c r="C23" s="205"/>
      <c r="D23" s="205"/>
      <c r="E23" s="20" t="s">
        <v>5</v>
      </c>
      <c r="F23" s="20" t="s">
        <v>6</v>
      </c>
      <c r="G23" s="20" t="s">
        <v>27</v>
      </c>
      <c r="H23" s="20" t="s">
        <v>5</v>
      </c>
      <c r="I23" s="20" t="s">
        <v>6</v>
      </c>
      <c r="J23" s="20" t="s">
        <v>27</v>
      </c>
      <c r="K23" s="20" t="s">
        <v>5</v>
      </c>
      <c r="L23" s="20" t="s">
        <v>6</v>
      </c>
      <c r="M23" s="210"/>
    </row>
    <row r="24" spans="1:22" ht="28.5" thickBot="1">
      <c r="B24" s="124">
        <v>1</v>
      </c>
      <c r="C24" s="21">
        <v>15111</v>
      </c>
      <c r="D24" s="22" t="s">
        <v>28</v>
      </c>
      <c r="E24" s="145">
        <v>2758286</v>
      </c>
      <c r="F24" s="145">
        <v>1437464</v>
      </c>
      <c r="G24" s="24">
        <f>F24/E24*100</f>
        <v>52.114392778703881</v>
      </c>
      <c r="H24" s="21">
        <v>2447425</v>
      </c>
      <c r="I24" s="21">
        <v>1544123</v>
      </c>
      <c r="J24" s="24">
        <f>I24/H24*100</f>
        <v>63.091739276995206</v>
      </c>
      <c r="K24" s="21">
        <f>H24-E24</f>
        <v>-310861</v>
      </c>
      <c r="L24" s="21">
        <f>I24-F24</f>
        <v>106659</v>
      </c>
      <c r="M24" s="125">
        <f>L24/F24*100</f>
        <v>7.4199423429038918</v>
      </c>
    </row>
    <row r="25" spans="1:22" ht="28.5" thickBot="1">
      <c r="B25" s="126">
        <v>2</v>
      </c>
      <c r="C25" s="25">
        <v>33312</v>
      </c>
      <c r="D25" s="26" t="s">
        <v>29</v>
      </c>
      <c r="E25" s="146">
        <v>2464643</v>
      </c>
      <c r="F25" s="146">
        <v>1884549</v>
      </c>
      <c r="G25" s="24">
        <f t="shared" ref="G25:G35" si="5">F25/E25*100</f>
        <v>76.463366093994139</v>
      </c>
      <c r="H25" s="25">
        <v>2562824</v>
      </c>
      <c r="I25" s="25">
        <v>1784962</v>
      </c>
      <c r="J25" s="24">
        <f t="shared" ref="J25:J35" si="6">I25/H25*100</f>
        <v>69.648247402084579</v>
      </c>
      <c r="K25" s="21">
        <f t="shared" ref="K25:L40" si="7">H25-E25</f>
        <v>98181</v>
      </c>
      <c r="L25" s="21">
        <f t="shared" si="7"/>
        <v>-99587</v>
      </c>
      <c r="M25" s="125">
        <f t="shared" ref="M25:M36" si="8">L25/F25*100</f>
        <v>-5.2843943033585221</v>
      </c>
    </row>
    <row r="26" spans="1:22" ht="18" thickBot="1">
      <c r="B26" s="124">
        <v>3</v>
      </c>
      <c r="C26" s="21">
        <v>11422</v>
      </c>
      <c r="D26" s="22" t="s">
        <v>30</v>
      </c>
      <c r="E26" s="145">
        <v>222918</v>
      </c>
      <c r="F26" s="145">
        <v>216695</v>
      </c>
      <c r="G26" s="24">
        <f t="shared" si="5"/>
        <v>97.20839052925291</v>
      </c>
      <c r="H26" s="21">
        <v>229164</v>
      </c>
      <c r="I26" s="21">
        <v>219118</v>
      </c>
      <c r="J26" s="24">
        <f t="shared" si="6"/>
        <v>95.616239898064265</v>
      </c>
      <c r="K26" s="21">
        <f t="shared" si="7"/>
        <v>6246</v>
      </c>
      <c r="L26" s="21">
        <f t="shared" si="7"/>
        <v>2423</v>
      </c>
      <c r="M26" s="125">
        <f t="shared" si="8"/>
        <v>1.1181614711922288</v>
      </c>
    </row>
    <row r="27" spans="1:22" ht="18" thickBot="1">
      <c r="B27" s="126">
        <v>4</v>
      </c>
      <c r="C27" s="25">
        <v>11424</v>
      </c>
      <c r="D27" s="26" t="s">
        <v>31</v>
      </c>
      <c r="E27" s="146">
        <v>125.34</v>
      </c>
      <c r="F27" s="146">
        <v>0</v>
      </c>
      <c r="G27" s="24">
        <f t="shared" si="5"/>
        <v>0</v>
      </c>
      <c r="H27" s="25">
        <v>0</v>
      </c>
      <c r="I27" s="25">
        <v>0</v>
      </c>
      <c r="J27" s="24">
        <v>0</v>
      </c>
      <c r="K27" s="21">
        <f t="shared" si="7"/>
        <v>-125.34</v>
      </c>
      <c r="L27" s="21">
        <f t="shared" si="7"/>
        <v>0</v>
      </c>
      <c r="M27" s="125">
        <v>0</v>
      </c>
    </row>
    <row r="28" spans="1:22" ht="18" thickBot="1">
      <c r="B28" s="124">
        <v>5</v>
      </c>
      <c r="C28" s="21">
        <v>11521</v>
      </c>
      <c r="D28" s="22" t="s">
        <v>32</v>
      </c>
      <c r="E28" s="145">
        <v>18706</v>
      </c>
      <c r="F28" s="145">
        <v>2043</v>
      </c>
      <c r="G28" s="24">
        <f t="shared" si="5"/>
        <v>10.921629423714316</v>
      </c>
      <c r="H28" s="21">
        <v>4449</v>
      </c>
      <c r="I28" s="21">
        <v>2678</v>
      </c>
      <c r="J28" s="24">
        <f t="shared" si="6"/>
        <v>60.19330186558777</v>
      </c>
      <c r="K28" s="21">
        <f t="shared" si="7"/>
        <v>-14257</v>
      </c>
      <c r="L28" s="21">
        <f t="shared" si="7"/>
        <v>635</v>
      </c>
      <c r="M28" s="125">
        <f t="shared" si="8"/>
        <v>31.081742535487027</v>
      </c>
    </row>
    <row r="29" spans="1:22" ht="41.25" thickBot="1">
      <c r="B29" s="126">
        <v>6</v>
      </c>
      <c r="C29" s="25">
        <v>11561</v>
      </c>
      <c r="D29" s="26" t="s">
        <v>33</v>
      </c>
      <c r="E29" s="146">
        <v>432282</v>
      </c>
      <c r="F29" s="146">
        <v>295356</v>
      </c>
      <c r="G29" s="24">
        <f t="shared" si="5"/>
        <v>68.324843504934279</v>
      </c>
      <c r="H29" s="25">
        <v>384852</v>
      </c>
      <c r="I29" s="25">
        <v>192222</v>
      </c>
      <c r="J29" s="24">
        <f t="shared" si="6"/>
        <v>49.946992610146239</v>
      </c>
      <c r="K29" s="21">
        <f t="shared" si="7"/>
        <v>-47430</v>
      </c>
      <c r="L29" s="21">
        <f t="shared" si="7"/>
        <v>-103134</v>
      </c>
      <c r="M29" s="125">
        <f t="shared" si="8"/>
        <v>-34.918538983464025</v>
      </c>
    </row>
    <row r="30" spans="1:22" ht="28.5" thickBot="1">
      <c r="B30" s="124">
        <v>7</v>
      </c>
      <c r="C30" s="23" t="s">
        <v>34</v>
      </c>
      <c r="D30" s="22" t="s">
        <v>35</v>
      </c>
      <c r="E30" s="147">
        <v>36597</v>
      </c>
      <c r="F30" s="147">
        <v>5416</v>
      </c>
      <c r="G30" s="24">
        <f t="shared" si="5"/>
        <v>14.799027242670165</v>
      </c>
      <c r="H30" s="21">
        <v>15457</v>
      </c>
      <c r="I30" s="21">
        <v>5211</v>
      </c>
      <c r="J30" s="24">
        <f t="shared" si="6"/>
        <v>33.712880895387201</v>
      </c>
      <c r="K30" s="21">
        <f t="shared" si="7"/>
        <v>-21140</v>
      </c>
      <c r="L30" s="21">
        <f t="shared" si="7"/>
        <v>-205</v>
      </c>
      <c r="M30" s="125">
        <f t="shared" si="8"/>
        <v>-3.7850812407680943</v>
      </c>
    </row>
    <row r="31" spans="1:22" ht="18" thickBot="1">
      <c r="B31" s="126">
        <v>8</v>
      </c>
      <c r="C31" s="25">
        <v>11455</v>
      </c>
      <c r="D31" s="26" t="s">
        <v>36</v>
      </c>
      <c r="E31" s="146">
        <v>400031</v>
      </c>
      <c r="F31" s="146">
        <v>364160</v>
      </c>
      <c r="G31" s="24">
        <f t="shared" si="5"/>
        <v>91.032944946766619</v>
      </c>
      <c r="H31" s="25">
        <v>553786</v>
      </c>
      <c r="I31" s="25">
        <v>393760</v>
      </c>
      <c r="J31" s="24">
        <f t="shared" si="6"/>
        <v>71.103278161600329</v>
      </c>
      <c r="K31" s="21">
        <f t="shared" si="7"/>
        <v>153755</v>
      </c>
      <c r="L31" s="21">
        <f t="shared" si="7"/>
        <v>29600</v>
      </c>
      <c r="M31" s="125">
        <f t="shared" si="8"/>
        <v>8.1282952548330396</v>
      </c>
    </row>
    <row r="32" spans="1:22" ht="28.5" thickBot="1">
      <c r="B32" s="124">
        <v>9</v>
      </c>
      <c r="C32" s="21">
        <v>11454</v>
      </c>
      <c r="D32" s="22" t="s">
        <v>37</v>
      </c>
      <c r="E32" s="145">
        <v>2831</v>
      </c>
      <c r="F32" s="145">
        <v>4000</v>
      </c>
      <c r="G32" s="24">
        <f t="shared" si="5"/>
        <v>141.2928293889085</v>
      </c>
      <c r="H32" s="23">
        <v>9678</v>
      </c>
      <c r="I32" s="21">
        <v>5751</v>
      </c>
      <c r="J32" s="24">
        <f t="shared" si="6"/>
        <v>59.423434593924362</v>
      </c>
      <c r="K32" s="21">
        <f t="shared" si="7"/>
        <v>6847</v>
      </c>
      <c r="L32" s="21">
        <f t="shared" si="7"/>
        <v>1751</v>
      </c>
      <c r="M32" s="125">
        <f t="shared" si="8"/>
        <v>43.774999999999999</v>
      </c>
    </row>
    <row r="33" spans="2:16" ht="28.5" thickBot="1">
      <c r="B33" s="126">
        <v>10</v>
      </c>
      <c r="C33" s="25">
        <v>11562</v>
      </c>
      <c r="D33" s="26" t="s">
        <v>38</v>
      </c>
      <c r="E33" s="25">
        <v>0</v>
      </c>
      <c r="F33" s="20">
        <v>0</v>
      </c>
      <c r="G33" s="24">
        <v>0</v>
      </c>
      <c r="H33" s="20">
        <v>0</v>
      </c>
      <c r="I33" s="25">
        <v>0</v>
      </c>
      <c r="J33" s="24">
        <v>0</v>
      </c>
      <c r="K33" s="21">
        <f t="shared" si="7"/>
        <v>0</v>
      </c>
      <c r="L33" s="21">
        <f t="shared" si="7"/>
        <v>0</v>
      </c>
      <c r="M33" s="125">
        <v>0</v>
      </c>
    </row>
    <row r="34" spans="2:16" ht="18" thickBot="1">
      <c r="B34" s="124">
        <v>11</v>
      </c>
      <c r="C34" s="21">
        <v>11522</v>
      </c>
      <c r="D34" s="22" t="s">
        <v>39</v>
      </c>
      <c r="E34" s="145">
        <v>0</v>
      </c>
      <c r="F34" s="145">
        <v>21</v>
      </c>
      <c r="G34" s="24">
        <v>0</v>
      </c>
      <c r="H34" s="23">
        <v>0</v>
      </c>
      <c r="I34" s="21">
        <v>23</v>
      </c>
      <c r="J34" s="24">
        <v>0</v>
      </c>
      <c r="K34" s="21">
        <f t="shared" si="7"/>
        <v>0</v>
      </c>
      <c r="L34" s="21">
        <f t="shared" si="7"/>
        <v>2</v>
      </c>
      <c r="M34" s="125">
        <f t="shared" si="8"/>
        <v>9.5238095238095237</v>
      </c>
    </row>
    <row r="35" spans="2:16" ht="28.5" thickBot="1">
      <c r="B35" s="126">
        <v>12</v>
      </c>
      <c r="C35" s="25">
        <v>11453</v>
      </c>
      <c r="D35" s="26" t="s">
        <v>40</v>
      </c>
      <c r="E35" s="146">
        <v>143509</v>
      </c>
      <c r="F35" s="146">
        <v>97688</v>
      </c>
      <c r="G35" s="24">
        <f t="shared" si="5"/>
        <v>68.070992063215556</v>
      </c>
      <c r="H35" s="25">
        <v>183064</v>
      </c>
      <c r="I35" s="25">
        <v>105888</v>
      </c>
      <c r="J35" s="24">
        <f t="shared" si="6"/>
        <v>57.842066162653495</v>
      </c>
      <c r="K35" s="21">
        <f t="shared" si="7"/>
        <v>39555</v>
      </c>
      <c r="L35" s="21">
        <f t="shared" si="7"/>
        <v>8200</v>
      </c>
      <c r="M35" s="125">
        <f t="shared" si="8"/>
        <v>8.3940709196625996</v>
      </c>
    </row>
    <row r="36" spans="2:16" ht="18" thickBot="1">
      <c r="B36" s="124">
        <v>13</v>
      </c>
      <c r="C36" s="21">
        <v>11123</v>
      </c>
      <c r="D36" s="22" t="s">
        <v>41</v>
      </c>
      <c r="E36" s="145">
        <v>0</v>
      </c>
      <c r="F36" s="145">
        <v>43944</v>
      </c>
      <c r="G36" s="27">
        <v>0</v>
      </c>
      <c r="H36" s="23">
        <v>0</v>
      </c>
      <c r="I36" s="21">
        <v>111514</v>
      </c>
      <c r="J36" s="24">
        <v>0</v>
      </c>
      <c r="K36" s="21">
        <f t="shared" si="7"/>
        <v>0</v>
      </c>
      <c r="L36" s="21">
        <f t="shared" si="7"/>
        <v>67570</v>
      </c>
      <c r="M36" s="125">
        <f t="shared" si="8"/>
        <v>153.76388130347715</v>
      </c>
    </row>
    <row r="37" spans="2:16" ht="28.5" thickBot="1">
      <c r="B37" s="126">
        <v>14</v>
      </c>
      <c r="C37" s="25">
        <v>15111</v>
      </c>
      <c r="D37" s="26" t="s">
        <v>42</v>
      </c>
      <c r="E37" s="146">
        <v>0</v>
      </c>
      <c r="F37" s="146">
        <v>45</v>
      </c>
      <c r="G37" s="64">
        <v>0</v>
      </c>
      <c r="H37" s="63">
        <v>0</v>
      </c>
      <c r="I37" s="65">
        <v>78</v>
      </c>
      <c r="J37" s="66">
        <v>0</v>
      </c>
      <c r="K37" s="21">
        <f t="shared" si="7"/>
        <v>0</v>
      </c>
      <c r="L37" s="21">
        <f t="shared" si="7"/>
        <v>33</v>
      </c>
      <c r="M37" s="125">
        <v>0</v>
      </c>
    </row>
    <row r="38" spans="2:16" ht="18" thickBot="1">
      <c r="B38" s="124">
        <v>15</v>
      </c>
      <c r="C38" s="21">
        <v>11515</v>
      </c>
      <c r="D38" s="60" t="s">
        <v>152</v>
      </c>
      <c r="E38" s="56">
        <v>0</v>
      </c>
      <c r="F38" s="77">
        <v>0</v>
      </c>
      <c r="G38" s="72">
        <v>0</v>
      </c>
      <c r="H38" s="56">
        <v>0</v>
      </c>
      <c r="I38" s="56">
        <v>41963</v>
      </c>
      <c r="J38" s="55">
        <v>0</v>
      </c>
      <c r="K38" s="62">
        <f t="shared" si="7"/>
        <v>0</v>
      </c>
      <c r="L38" s="21">
        <f t="shared" si="7"/>
        <v>41963</v>
      </c>
      <c r="M38" s="125">
        <v>0</v>
      </c>
    </row>
    <row r="39" spans="2:16" ht="28.5" thickBot="1">
      <c r="B39" s="126">
        <v>16</v>
      </c>
      <c r="C39" s="25">
        <v>14229</v>
      </c>
      <c r="D39" s="61" t="s">
        <v>43</v>
      </c>
      <c r="E39" s="73">
        <v>0</v>
      </c>
      <c r="F39" s="76">
        <v>13</v>
      </c>
      <c r="G39" s="72">
        <v>0</v>
      </c>
      <c r="H39" s="73">
        <v>0</v>
      </c>
      <c r="I39" s="74">
        <v>5</v>
      </c>
      <c r="J39" s="55">
        <v>0</v>
      </c>
      <c r="K39" s="62">
        <f t="shared" si="7"/>
        <v>0</v>
      </c>
      <c r="L39" s="21">
        <f t="shared" si="7"/>
        <v>-8</v>
      </c>
      <c r="M39" s="125">
        <v>0</v>
      </c>
    </row>
    <row r="40" spans="2:16" ht="28.5" thickBot="1">
      <c r="B40" s="124">
        <v>17</v>
      </c>
      <c r="C40" s="21">
        <v>14212</v>
      </c>
      <c r="D40" s="22" t="s">
        <v>44</v>
      </c>
      <c r="E40" s="67">
        <v>0</v>
      </c>
      <c r="F40" s="68">
        <v>0</v>
      </c>
      <c r="G40" s="69">
        <v>0</v>
      </c>
      <c r="H40" s="67">
        <v>0</v>
      </c>
      <c r="I40" s="70">
        <v>0</v>
      </c>
      <c r="J40" s="71">
        <v>0</v>
      </c>
      <c r="K40" s="21">
        <f t="shared" si="7"/>
        <v>0</v>
      </c>
      <c r="L40" s="21">
        <f t="shared" si="7"/>
        <v>0</v>
      </c>
      <c r="M40" s="125">
        <v>0</v>
      </c>
    </row>
    <row r="41" spans="2:16" ht="28.5" thickBot="1">
      <c r="B41" s="127"/>
      <c r="C41" s="128"/>
      <c r="D41" s="128" t="s">
        <v>21</v>
      </c>
      <c r="E41" s="129">
        <f>SUM(E24:E40)</f>
        <v>6479928.3399999999</v>
      </c>
      <c r="F41" s="129">
        <f>SUM(F24:F40)</f>
        <v>4351394</v>
      </c>
      <c r="G41" s="130">
        <f>F41/E41*100</f>
        <v>67.151884583958221</v>
      </c>
      <c r="H41" s="129">
        <f>SUM(H24:H40)</f>
        <v>6390699</v>
      </c>
      <c r="I41" s="129">
        <f>SUM(I24:I40)</f>
        <v>4407296</v>
      </c>
      <c r="J41" s="130">
        <f>I41/H41*100</f>
        <v>68.964224414262048</v>
      </c>
      <c r="K41" s="129">
        <f>H41-E41</f>
        <v>-89229.339999999851</v>
      </c>
      <c r="L41" s="129">
        <f>I41-F41</f>
        <v>55902</v>
      </c>
      <c r="M41" s="131">
        <f>L41/F41*100</f>
        <v>1.2846917562509852</v>
      </c>
    </row>
    <row r="43" spans="2:16">
      <c r="G43" s="28"/>
    </row>
    <row r="44" spans="2:16" ht="21.75" thickBot="1">
      <c r="B44" s="185" t="s">
        <v>149</v>
      </c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7"/>
    </row>
    <row r="45" spans="2:16">
      <c r="B45" s="188" t="s">
        <v>45</v>
      </c>
      <c r="C45" s="190" t="s">
        <v>46</v>
      </c>
      <c r="D45" s="183" t="s">
        <v>47</v>
      </c>
      <c r="E45" s="178" t="s">
        <v>195</v>
      </c>
      <c r="F45" s="178"/>
      <c r="G45" s="178"/>
      <c r="H45" s="178" t="s">
        <v>196</v>
      </c>
      <c r="I45" s="178"/>
      <c r="J45" s="178"/>
      <c r="K45" s="178" t="s">
        <v>48</v>
      </c>
      <c r="L45" s="178"/>
      <c r="M45" s="178"/>
      <c r="N45" s="190" t="s">
        <v>49</v>
      </c>
      <c r="O45" s="190"/>
      <c r="P45" s="192"/>
    </row>
    <row r="46" spans="2:16" ht="27.75">
      <c r="B46" s="189"/>
      <c r="C46" s="191"/>
      <c r="D46" s="184"/>
      <c r="E46" s="76" t="s">
        <v>50</v>
      </c>
      <c r="F46" s="76" t="s">
        <v>51</v>
      </c>
      <c r="G46" s="76" t="s">
        <v>52</v>
      </c>
      <c r="H46" s="76" t="s">
        <v>50</v>
      </c>
      <c r="I46" s="76" t="s">
        <v>51</v>
      </c>
      <c r="J46" s="76" t="s">
        <v>52</v>
      </c>
      <c r="K46" s="76" t="s">
        <v>50</v>
      </c>
      <c r="L46" s="76" t="s">
        <v>53</v>
      </c>
      <c r="M46" s="76" t="s">
        <v>54</v>
      </c>
      <c r="N46" s="76" t="s">
        <v>50</v>
      </c>
      <c r="O46" s="76" t="s">
        <v>53</v>
      </c>
      <c r="P46" s="121" t="s">
        <v>54</v>
      </c>
    </row>
    <row r="47" spans="2:16">
      <c r="B47" s="106">
        <v>1</v>
      </c>
      <c r="C47" s="49" t="s">
        <v>55</v>
      </c>
      <c r="D47" s="49" t="s">
        <v>56</v>
      </c>
      <c r="E47" s="50">
        <v>23988</v>
      </c>
      <c r="F47" s="50">
        <v>2750910</v>
      </c>
      <c r="G47" s="50">
        <v>1008214</v>
      </c>
      <c r="H47" s="50">
        <v>25808</v>
      </c>
      <c r="I47" s="50">
        <v>2423947</v>
      </c>
      <c r="J47" s="50">
        <v>1044231</v>
      </c>
      <c r="K47" s="31">
        <f>H47-E47</f>
        <v>1820</v>
      </c>
      <c r="L47" s="30">
        <f>I47-F47</f>
        <v>-326963</v>
      </c>
      <c r="M47" s="30">
        <f>J47-G47</f>
        <v>36017</v>
      </c>
      <c r="N47" s="32">
        <f>K47/E47*100</f>
        <v>7.5871268967817249</v>
      </c>
      <c r="O47" s="32">
        <f>L47/F47*100</f>
        <v>-11.885630573155792</v>
      </c>
      <c r="P47" s="114">
        <f>M47/G47*100</f>
        <v>3.5723566623752498</v>
      </c>
    </row>
    <row r="48" spans="2:16">
      <c r="B48" s="107">
        <v>2</v>
      </c>
      <c r="C48" s="49" t="s">
        <v>57</v>
      </c>
      <c r="D48" s="49" t="s">
        <v>56</v>
      </c>
      <c r="E48" s="50">
        <v>12428</v>
      </c>
      <c r="F48" s="50">
        <v>1281492</v>
      </c>
      <c r="G48" s="50">
        <v>717140</v>
      </c>
      <c r="H48" s="50">
        <v>13568</v>
      </c>
      <c r="I48" s="50">
        <v>1208642</v>
      </c>
      <c r="J48" s="50">
        <v>773506</v>
      </c>
      <c r="K48" s="31">
        <f t="shared" ref="K48:M48" si="9">H48-E48</f>
        <v>1140</v>
      </c>
      <c r="L48" s="30">
        <f t="shared" si="9"/>
        <v>-72850</v>
      </c>
      <c r="M48" s="30">
        <f t="shared" si="9"/>
        <v>56366</v>
      </c>
      <c r="N48" s="32">
        <f t="shared" ref="N48:P48" si="10">K48/E48*100</f>
        <v>9.1728355326681701</v>
      </c>
      <c r="O48" s="32">
        <f t="shared" si="10"/>
        <v>-5.6847799283959635</v>
      </c>
      <c r="P48" s="114">
        <f t="shared" si="10"/>
        <v>7.8598321108849039</v>
      </c>
    </row>
    <row r="49" spans="2:16">
      <c r="B49" s="106">
        <v>3</v>
      </c>
      <c r="C49" s="49" t="s">
        <v>58</v>
      </c>
      <c r="D49" s="49" t="s">
        <v>59</v>
      </c>
      <c r="E49" s="50">
        <v>11588890</v>
      </c>
      <c r="F49" s="50">
        <v>968755</v>
      </c>
      <c r="G49" s="50">
        <v>180713</v>
      </c>
      <c r="H49" s="50">
        <v>11407530</v>
      </c>
      <c r="I49" s="50">
        <v>1192326</v>
      </c>
      <c r="J49" s="50">
        <v>223372</v>
      </c>
      <c r="K49" s="31">
        <f t="shared" ref="K49:K96" si="11">H49-E49</f>
        <v>-181360</v>
      </c>
      <c r="L49" s="30">
        <f t="shared" ref="L49:L96" si="12">I49-F49</f>
        <v>223571</v>
      </c>
      <c r="M49" s="30">
        <f t="shared" ref="M49:M96" si="13">J49-G49</f>
        <v>42659</v>
      </c>
      <c r="N49" s="32">
        <f t="shared" ref="N49:N96" si="14">K49/E49*100</f>
        <v>-1.5649471174547347</v>
      </c>
      <c r="O49" s="32">
        <f t="shared" ref="O49:O96" si="15">L49/F49*100</f>
        <v>23.078177661018522</v>
      </c>
      <c r="P49" s="114">
        <f t="shared" ref="P49:P96" si="16">M49/G49*100</f>
        <v>23.60593869837809</v>
      </c>
    </row>
    <row r="50" spans="2:16">
      <c r="B50" s="107">
        <v>4</v>
      </c>
      <c r="C50" s="49" t="s">
        <v>60</v>
      </c>
      <c r="D50" s="49" t="s">
        <v>59</v>
      </c>
      <c r="E50" s="50">
        <v>8080604</v>
      </c>
      <c r="F50" s="50">
        <v>973782</v>
      </c>
      <c r="G50" s="50">
        <v>111166</v>
      </c>
      <c r="H50" s="50">
        <v>8498400</v>
      </c>
      <c r="I50" s="50">
        <v>1042390</v>
      </c>
      <c r="J50" s="50">
        <v>119988</v>
      </c>
      <c r="K50" s="31">
        <f t="shared" si="11"/>
        <v>417796</v>
      </c>
      <c r="L50" s="30">
        <f t="shared" si="12"/>
        <v>68608</v>
      </c>
      <c r="M50" s="30">
        <f t="shared" si="13"/>
        <v>8822</v>
      </c>
      <c r="N50" s="32">
        <f t="shared" si="14"/>
        <v>5.1703560773427331</v>
      </c>
      <c r="O50" s="32">
        <f t="shared" si="15"/>
        <v>7.045519428373086</v>
      </c>
      <c r="P50" s="114">
        <f t="shared" si="16"/>
        <v>7.9358796754403329</v>
      </c>
    </row>
    <row r="51" spans="2:16">
      <c r="B51" s="106">
        <v>5</v>
      </c>
      <c r="C51" s="49" t="s">
        <v>61</v>
      </c>
      <c r="D51" s="49" t="s">
        <v>59</v>
      </c>
      <c r="E51" s="50">
        <v>17560090</v>
      </c>
      <c r="F51" s="50">
        <v>913543</v>
      </c>
      <c r="G51" s="50">
        <v>129120</v>
      </c>
      <c r="H51" s="50">
        <v>16996880</v>
      </c>
      <c r="I51" s="50">
        <v>826388</v>
      </c>
      <c r="J51" s="50">
        <v>130812</v>
      </c>
      <c r="K51" s="31">
        <f t="shared" si="11"/>
        <v>-563210</v>
      </c>
      <c r="L51" s="30">
        <f t="shared" si="12"/>
        <v>-87155</v>
      </c>
      <c r="M51" s="30">
        <f t="shared" si="13"/>
        <v>1692</v>
      </c>
      <c r="N51" s="32">
        <f t="shared" si="14"/>
        <v>-3.2073298029793698</v>
      </c>
      <c r="O51" s="32">
        <f t="shared" si="15"/>
        <v>-9.5403281509463707</v>
      </c>
      <c r="P51" s="114">
        <f t="shared" si="16"/>
        <v>1.3104089219330854</v>
      </c>
    </row>
    <row r="52" spans="2:16">
      <c r="B52" s="107">
        <v>6</v>
      </c>
      <c r="C52" s="49" t="s">
        <v>64</v>
      </c>
      <c r="D52" s="49" t="s">
        <v>59</v>
      </c>
      <c r="E52" s="50">
        <v>5079398</v>
      </c>
      <c r="F52" s="50">
        <v>409983</v>
      </c>
      <c r="G52" s="50">
        <v>101401</v>
      </c>
      <c r="H52" s="50">
        <v>8496110</v>
      </c>
      <c r="I52" s="50">
        <v>618796</v>
      </c>
      <c r="J52" s="50">
        <v>158834</v>
      </c>
      <c r="K52" s="31">
        <f t="shared" si="11"/>
        <v>3416712</v>
      </c>
      <c r="L52" s="30">
        <f t="shared" si="12"/>
        <v>208813</v>
      </c>
      <c r="M52" s="30">
        <f t="shared" si="13"/>
        <v>57433</v>
      </c>
      <c r="N52" s="52">
        <f t="shared" si="14"/>
        <v>67.266081531709077</v>
      </c>
      <c r="O52" s="52">
        <f t="shared" si="15"/>
        <v>50.932111819270553</v>
      </c>
      <c r="P52" s="115">
        <f t="shared" si="16"/>
        <v>56.639480872969692</v>
      </c>
    </row>
    <row r="53" spans="2:16">
      <c r="B53" s="106">
        <v>7</v>
      </c>
      <c r="C53" s="49" t="s">
        <v>62</v>
      </c>
      <c r="D53" s="49" t="s">
        <v>59</v>
      </c>
      <c r="E53" s="50">
        <v>8377985</v>
      </c>
      <c r="F53" s="50">
        <v>675427</v>
      </c>
      <c r="G53" s="50">
        <v>60870</v>
      </c>
      <c r="H53" s="50">
        <v>4962065</v>
      </c>
      <c r="I53" s="50">
        <v>357342</v>
      </c>
      <c r="J53" s="50">
        <v>32364</v>
      </c>
      <c r="K53" s="31">
        <f t="shared" si="11"/>
        <v>-3415920</v>
      </c>
      <c r="L53" s="30">
        <f t="shared" si="12"/>
        <v>-318085</v>
      </c>
      <c r="M53" s="30">
        <f t="shared" si="13"/>
        <v>-28506</v>
      </c>
      <c r="N53" s="32">
        <f t="shared" si="14"/>
        <v>-40.77257240255264</v>
      </c>
      <c r="O53" s="32">
        <f t="shared" si="15"/>
        <v>-47.093912443535721</v>
      </c>
      <c r="P53" s="114">
        <f t="shared" si="16"/>
        <v>-46.830951207491374</v>
      </c>
    </row>
    <row r="54" spans="2:16">
      <c r="B54" s="107">
        <v>8</v>
      </c>
      <c r="C54" s="49" t="s">
        <v>101</v>
      </c>
      <c r="D54" s="49" t="s">
        <v>59</v>
      </c>
      <c r="E54" s="50">
        <v>3214986</v>
      </c>
      <c r="F54" s="50">
        <v>383109</v>
      </c>
      <c r="G54" s="50">
        <v>37776</v>
      </c>
      <c r="H54" s="50">
        <v>3072484</v>
      </c>
      <c r="I54" s="50">
        <v>348467</v>
      </c>
      <c r="J54" s="50">
        <v>70342</v>
      </c>
      <c r="K54" s="31">
        <f t="shared" si="11"/>
        <v>-142502</v>
      </c>
      <c r="L54" s="30">
        <f t="shared" si="12"/>
        <v>-34642</v>
      </c>
      <c r="M54" s="30">
        <f t="shared" si="13"/>
        <v>32566</v>
      </c>
      <c r="N54" s="32">
        <f t="shared" si="14"/>
        <v>-4.4324298768330568</v>
      </c>
      <c r="O54" s="32">
        <f t="shared" si="15"/>
        <v>-9.0423352100838148</v>
      </c>
      <c r="P54" s="114">
        <f t="shared" si="16"/>
        <v>86.208174502329527</v>
      </c>
    </row>
    <row r="55" spans="2:16">
      <c r="B55" s="106">
        <v>9</v>
      </c>
      <c r="C55" s="49" t="s">
        <v>156</v>
      </c>
      <c r="D55" s="49" t="s">
        <v>59</v>
      </c>
      <c r="E55" s="50">
        <v>0</v>
      </c>
      <c r="F55" s="50">
        <v>0</v>
      </c>
      <c r="G55" s="50">
        <v>0</v>
      </c>
      <c r="H55" s="50">
        <v>601062</v>
      </c>
      <c r="I55" s="50">
        <v>306087</v>
      </c>
      <c r="J55" s="50">
        <v>3099</v>
      </c>
      <c r="K55" s="31">
        <f t="shared" si="11"/>
        <v>601062</v>
      </c>
      <c r="L55" s="30">
        <f t="shared" si="12"/>
        <v>306087</v>
      </c>
      <c r="M55" s="30">
        <f t="shared" si="13"/>
        <v>3099</v>
      </c>
      <c r="N55" s="32">
        <v>100</v>
      </c>
      <c r="O55" s="32">
        <v>100</v>
      </c>
      <c r="P55" s="114">
        <v>100</v>
      </c>
    </row>
    <row r="56" spans="2:16">
      <c r="B56" s="107">
        <v>10</v>
      </c>
      <c r="C56" s="49" t="s">
        <v>63</v>
      </c>
      <c r="D56" s="49" t="s">
        <v>59</v>
      </c>
      <c r="E56" s="50">
        <v>10514165</v>
      </c>
      <c r="F56" s="50">
        <v>368545</v>
      </c>
      <c r="G56" s="50">
        <v>18536</v>
      </c>
      <c r="H56" s="50">
        <v>6766485</v>
      </c>
      <c r="I56" s="50">
        <v>290946</v>
      </c>
      <c r="J56" s="50">
        <v>22161</v>
      </c>
      <c r="K56" s="31">
        <f t="shared" si="11"/>
        <v>-3747680</v>
      </c>
      <c r="L56" s="30">
        <f t="shared" si="12"/>
        <v>-77599</v>
      </c>
      <c r="M56" s="30">
        <f t="shared" si="13"/>
        <v>3625</v>
      </c>
      <c r="N56" s="32">
        <f t="shared" si="14"/>
        <v>-35.644104881367184</v>
      </c>
      <c r="O56" s="32">
        <f t="shared" si="15"/>
        <v>-21.055502041813074</v>
      </c>
      <c r="P56" s="114">
        <f t="shared" si="16"/>
        <v>19.556538627535605</v>
      </c>
    </row>
    <row r="57" spans="2:16">
      <c r="B57" s="106">
        <v>11</v>
      </c>
      <c r="C57" s="49" t="s">
        <v>65</v>
      </c>
      <c r="D57" s="49" t="s">
        <v>59</v>
      </c>
      <c r="E57" s="50">
        <v>20494845</v>
      </c>
      <c r="F57" s="50">
        <v>508904</v>
      </c>
      <c r="G57" s="50">
        <v>126114</v>
      </c>
      <c r="H57" s="50">
        <v>11669771</v>
      </c>
      <c r="I57" s="50">
        <v>288287</v>
      </c>
      <c r="J57" s="50">
        <v>55858</v>
      </c>
      <c r="K57" s="31">
        <f t="shared" si="11"/>
        <v>-8825074</v>
      </c>
      <c r="L57" s="30">
        <f t="shared" si="12"/>
        <v>-220617</v>
      </c>
      <c r="M57" s="30">
        <f t="shared" si="13"/>
        <v>-70256</v>
      </c>
      <c r="N57" s="32">
        <f t="shared" si="14"/>
        <v>-43.059969470371698</v>
      </c>
      <c r="O57" s="32">
        <f t="shared" si="15"/>
        <v>-43.351398299089809</v>
      </c>
      <c r="P57" s="114">
        <f t="shared" si="16"/>
        <v>-55.708327386333004</v>
      </c>
    </row>
    <row r="58" spans="2:16">
      <c r="B58" s="107">
        <v>12</v>
      </c>
      <c r="C58" s="49" t="s">
        <v>109</v>
      </c>
      <c r="D58" s="49" t="s">
        <v>103</v>
      </c>
      <c r="E58" s="50">
        <v>677227</v>
      </c>
      <c r="F58" s="50">
        <v>249416</v>
      </c>
      <c r="G58" s="50">
        <v>71318</v>
      </c>
      <c r="H58" s="50">
        <v>715248</v>
      </c>
      <c r="I58" s="50">
        <v>246818</v>
      </c>
      <c r="J58" s="50">
        <v>80050</v>
      </c>
      <c r="K58" s="31">
        <f t="shared" si="11"/>
        <v>38021</v>
      </c>
      <c r="L58" s="30">
        <f t="shared" si="12"/>
        <v>-2598</v>
      </c>
      <c r="M58" s="30">
        <f t="shared" si="13"/>
        <v>8732</v>
      </c>
      <c r="N58" s="32">
        <f t="shared" si="14"/>
        <v>5.6142179800864414</v>
      </c>
      <c r="O58" s="32">
        <f t="shared" si="15"/>
        <v>-1.0416332552843441</v>
      </c>
      <c r="P58" s="114">
        <f t="shared" si="16"/>
        <v>12.24375333015508</v>
      </c>
    </row>
    <row r="59" spans="2:16">
      <c r="B59" s="106">
        <v>13</v>
      </c>
      <c r="C59" s="49" t="s">
        <v>108</v>
      </c>
      <c r="D59" s="49" t="s">
        <v>103</v>
      </c>
      <c r="E59" s="50">
        <v>51</v>
      </c>
      <c r="F59" s="50">
        <v>14640</v>
      </c>
      <c r="G59" s="50">
        <v>154</v>
      </c>
      <c r="H59" s="50">
        <v>107</v>
      </c>
      <c r="I59" s="50">
        <v>234974</v>
      </c>
      <c r="J59" s="50">
        <v>2590</v>
      </c>
      <c r="K59" s="31">
        <f t="shared" si="11"/>
        <v>56</v>
      </c>
      <c r="L59" s="30">
        <f t="shared" si="12"/>
        <v>220334</v>
      </c>
      <c r="M59" s="30">
        <f t="shared" si="13"/>
        <v>2436</v>
      </c>
      <c r="N59" s="32">
        <f t="shared" si="14"/>
        <v>109.80392156862746</v>
      </c>
      <c r="O59" s="32">
        <f t="shared" si="15"/>
        <v>1505.0136612021856</v>
      </c>
      <c r="P59" s="114">
        <f t="shared" si="16"/>
        <v>1581.8181818181818</v>
      </c>
    </row>
    <row r="60" spans="2:16">
      <c r="B60" s="107">
        <v>14</v>
      </c>
      <c r="C60" s="49" t="s">
        <v>104</v>
      </c>
      <c r="D60" s="49" t="s">
        <v>59</v>
      </c>
      <c r="E60" s="50">
        <v>2872700</v>
      </c>
      <c r="F60" s="50">
        <v>262047</v>
      </c>
      <c r="G60" s="50">
        <v>50612</v>
      </c>
      <c r="H60" s="50">
        <v>1854910</v>
      </c>
      <c r="I60" s="50">
        <v>199855</v>
      </c>
      <c r="J60" s="50">
        <v>38072</v>
      </c>
      <c r="K60" s="31">
        <f t="shared" si="11"/>
        <v>-1017790</v>
      </c>
      <c r="L60" s="30">
        <f t="shared" si="12"/>
        <v>-62192</v>
      </c>
      <c r="M60" s="30">
        <f t="shared" si="13"/>
        <v>-12540</v>
      </c>
      <c r="N60" s="32">
        <f t="shared" si="14"/>
        <v>-35.429735092421765</v>
      </c>
      <c r="O60" s="32">
        <f t="shared" si="15"/>
        <v>-23.733147107198327</v>
      </c>
      <c r="P60" s="114">
        <f t="shared" si="16"/>
        <v>-24.776732790642537</v>
      </c>
    </row>
    <row r="61" spans="2:16">
      <c r="B61" s="106">
        <v>15</v>
      </c>
      <c r="C61" s="49" t="s">
        <v>107</v>
      </c>
      <c r="D61" s="49" t="s">
        <v>56</v>
      </c>
      <c r="E61" s="50">
        <v>1504</v>
      </c>
      <c r="F61" s="50">
        <v>163281</v>
      </c>
      <c r="G61" s="50">
        <v>24807</v>
      </c>
      <c r="H61" s="50">
        <v>2093</v>
      </c>
      <c r="I61" s="50">
        <v>197892</v>
      </c>
      <c r="J61" s="50">
        <v>30706</v>
      </c>
      <c r="K61" s="31">
        <f t="shared" si="11"/>
        <v>589</v>
      </c>
      <c r="L61" s="30">
        <f t="shared" si="12"/>
        <v>34611</v>
      </c>
      <c r="M61" s="30">
        <f t="shared" si="13"/>
        <v>5899</v>
      </c>
      <c r="N61" s="32">
        <f t="shared" si="14"/>
        <v>39.162234042553187</v>
      </c>
      <c r="O61" s="32">
        <f t="shared" si="15"/>
        <v>21.197199919157772</v>
      </c>
      <c r="P61" s="114">
        <f t="shared" si="16"/>
        <v>23.779578344822024</v>
      </c>
    </row>
    <row r="62" spans="2:16">
      <c r="B62" s="107">
        <v>16</v>
      </c>
      <c r="C62" s="49" t="s">
        <v>102</v>
      </c>
      <c r="D62" s="49" t="s">
        <v>103</v>
      </c>
      <c r="E62" s="50">
        <v>6985</v>
      </c>
      <c r="F62" s="50">
        <v>366174</v>
      </c>
      <c r="G62" s="50">
        <v>6646</v>
      </c>
      <c r="H62" s="50">
        <v>1144</v>
      </c>
      <c r="I62" s="50">
        <v>192443</v>
      </c>
      <c r="J62" s="50">
        <v>4345</v>
      </c>
      <c r="K62" s="31">
        <f t="shared" si="11"/>
        <v>-5841</v>
      </c>
      <c r="L62" s="30">
        <f t="shared" si="12"/>
        <v>-173731</v>
      </c>
      <c r="M62" s="30">
        <f t="shared" si="13"/>
        <v>-2301</v>
      </c>
      <c r="N62" s="32">
        <f t="shared" si="14"/>
        <v>-83.622047244094489</v>
      </c>
      <c r="O62" s="32">
        <f t="shared" si="15"/>
        <v>-47.444930552141876</v>
      </c>
      <c r="P62" s="114">
        <f t="shared" si="16"/>
        <v>-34.622329220583808</v>
      </c>
    </row>
    <row r="63" spans="2:16">
      <c r="B63" s="106">
        <v>17</v>
      </c>
      <c r="C63" s="49" t="s">
        <v>105</v>
      </c>
      <c r="D63" s="49" t="s">
        <v>59</v>
      </c>
      <c r="E63" s="50">
        <v>1242475</v>
      </c>
      <c r="F63" s="50">
        <v>191494</v>
      </c>
      <c r="G63" s="50">
        <v>38892</v>
      </c>
      <c r="H63" s="50">
        <v>1083000</v>
      </c>
      <c r="I63" s="50">
        <v>163284</v>
      </c>
      <c r="J63" s="50">
        <v>32619</v>
      </c>
      <c r="K63" s="31">
        <f t="shared" si="11"/>
        <v>-159475</v>
      </c>
      <c r="L63" s="30">
        <f t="shared" si="12"/>
        <v>-28210</v>
      </c>
      <c r="M63" s="30">
        <f t="shared" si="13"/>
        <v>-6273</v>
      </c>
      <c r="N63" s="32">
        <f t="shared" si="14"/>
        <v>-12.835268315257853</v>
      </c>
      <c r="O63" s="32">
        <f t="shared" si="15"/>
        <v>-14.731532058445696</v>
      </c>
      <c r="P63" s="114">
        <f t="shared" si="16"/>
        <v>-16.129281086084543</v>
      </c>
    </row>
    <row r="64" spans="2:16">
      <c r="B64" s="107">
        <v>18</v>
      </c>
      <c r="C64" s="49" t="s">
        <v>175</v>
      </c>
      <c r="D64" s="49" t="s">
        <v>59</v>
      </c>
      <c r="E64" s="50">
        <v>148620</v>
      </c>
      <c r="F64" s="50">
        <v>158458</v>
      </c>
      <c r="G64" s="50">
        <v>29556</v>
      </c>
      <c r="H64" s="50">
        <v>128468</v>
      </c>
      <c r="I64" s="50">
        <v>152548</v>
      </c>
      <c r="J64" s="50">
        <v>28461</v>
      </c>
      <c r="K64" s="31">
        <f t="shared" si="11"/>
        <v>-20152</v>
      </c>
      <c r="L64" s="30">
        <f t="shared" si="12"/>
        <v>-5910</v>
      </c>
      <c r="M64" s="30">
        <f t="shared" si="13"/>
        <v>-1095</v>
      </c>
      <c r="N64" s="32">
        <f t="shared" si="14"/>
        <v>-13.559413268739066</v>
      </c>
      <c r="O64" s="32">
        <f t="shared" si="15"/>
        <v>-3.7296949349354405</v>
      </c>
      <c r="P64" s="114">
        <f t="shared" si="16"/>
        <v>-3.704831506293139</v>
      </c>
    </row>
    <row r="65" spans="2:16">
      <c r="B65" s="106">
        <v>19</v>
      </c>
      <c r="C65" s="49" t="s">
        <v>167</v>
      </c>
      <c r="D65" s="49" t="s">
        <v>168</v>
      </c>
      <c r="E65" s="50">
        <v>2260344</v>
      </c>
      <c r="F65" s="50">
        <v>575128</v>
      </c>
      <c r="G65" s="50">
        <v>8017</v>
      </c>
      <c r="H65" s="50">
        <v>751899</v>
      </c>
      <c r="I65" s="50">
        <v>149189</v>
      </c>
      <c r="J65" s="50">
        <v>2150</v>
      </c>
      <c r="K65" s="31">
        <f t="shared" si="11"/>
        <v>-1508445</v>
      </c>
      <c r="L65" s="30">
        <f t="shared" si="12"/>
        <v>-425939</v>
      </c>
      <c r="M65" s="30">
        <f t="shared" si="13"/>
        <v>-5867</v>
      </c>
      <c r="N65" s="32">
        <f t="shared" si="14"/>
        <v>-66.735196058653017</v>
      </c>
      <c r="O65" s="32">
        <f t="shared" si="15"/>
        <v>-74.059861456927848</v>
      </c>
      <c r="P65" s="114">
        <f t="shared" si="16"/>
        <v>-73.181988274915796</v>
      </c>
    </row>
    <row r="66" spans="2:16">
      <c r="B66" s="107">
        <v>20</v>
      </c>
      <c r="C66" s="49" t="s">
        <v>118</v>
      </c>
      <c r="D66" s="49" t="s">
        <v>59</v>
      </c>
      <c r="E66" s="50">
        <v>1924767</v>
      </c>
      <c r="F66" s="50">
        <v>71777</v>
      </c>
      <c r="G66" s="50">
        <v>14947</v>
      </c>
      <c r="H66" s="50">
        <v>1988356</v>
      </c>
      <c r="I66" s="50">
        <v>130075</v>
      </c>
      <c r="J66" s="50">
        <v>26271</v>
      </c>
      <c r="K66" s="31">
        <f t="shared" si="11"/>
        <v>63589</v>
      </c>
      <c r="L66" s="30">
        <f t="shared" si="12"/>
        <v>58298</v>
      </c>
      <c r="M66" s="30">
        <f t="shared" si="13"/>
        <v>11324</v>
      </c>
      <c r="N66" s="32">
        <f t="shared" si="14"/>
        <v>3.3037245547123368</v>
      </c>
      <c r="O66" s="32">
        <f t="shared" si="15"/>
        <v>81.221003942767183</v>
      </c>
      <c r="P66" s="114">
        <f t="shared" si="16"/>
        <v>75.761022278718144</v>
      </c>
    </row>
    <row r="67" spans="2:16">
      <c r="B67" s="106">
        <v>21</v>
      </c>
      <c r="C67" s="49" t="s">
        <v>110</v>
      </c>
      <c r="D67" s="49" t="s">
        <v>103</v>
      </c>
      <c r="E67" s="50">
        <v>9273</v>
      </c>
      <c r="F67" s="50">
        <v>119301</v>
      </c>
      <c r="G67" s="50">
        <v>1230</v>
      </c>
      <c r="H67" s="50">
        <v>17310</v>
      </c>
      <c r="I67" s="50">
        <v>124383</v>
      </c>
      <c r="J67" s="50">
        <v>1387</v>
      </c>
      <c r="K67" s="31">
        <f t="shared" si="11"/>
        <v>8037</v>
      </c>
      <c r="L67" s="30">
        <f t="shared" si="12"/>
        <v>5082</v>
      </c>
      <c r="M67" s="30">
        <f t="shared" si="13"/>
        <v>157</v>
      </c>
      <c r="N67" s="32">
        <f t="shared" si="14"/>
        <v>86.670980265286317</v>
      </c>
      <c r="O67" s="32">
        <f t="shared" si="15"/>
        <v>4.2598134131314902</v>
      </c>
      <c r="P67" s="114">
        <f t="shared" si="16"/>
        <v>12.764227642276424</v>
      </c>
    </row>
    <row r="68" spans="2:16">
      <c r="B68" s="107">
        <v>22</v>
      </c>
      <c r="C68" s="49" t="s">
        <v>66</v>
      </c>
      <c r="D68" s="49" t="s">
        <v>67</v>
      </c>
      <c r="E68" s="50">
        <v>298503</v>
      </c>
      <c r="F68" s="50">
        <v>159098</v>
      </c>
      <c r="G68" s="50">
        <v>106356</v>
      </c>
      <c r="H68" s="50">
        <v>244866</v>
      </c>
      <c r="I68" s="50">
        <v>123280</v>
      </c>
      <c r="J68" s="50">
        <v>82656</v>
      </c>
      <c r="K68" s="31">
        <f t="shared" si="11"/>
        <v>-53637</v>
      </c>
      <c r="L68" s="30">
        <f t="shared" si="12"/>
        <v>-35818</v>
      </c>
      <c r="M68" s="30">
        <f t="shared" si="13"/>
        <v>-23700</v>
      </c>
      <c r="N68" s="32">
        <f t="shared" si="14"/>
        <v>-17.968663631521292</v>
      </c>
      <c r="O68" s="32">
        <f t="shared" si="15"/>
        <v>-22.513167984512691</v>
      </c>
      <c r="P68" s="114">
        <f t="shared" si="16"/>
        <v>-22.283651133927567</v>
      </c>
    </row>
    <row r="69" spans="2:16">
      <c r="B69" s="106">
        <v>23</v>
      </c>
      <c r="C69" s="49" t="s">
        <v>122</v>
      </c>
      <c r="D69" s="49" t="s">
        <v>59</v>
      </c>
      <c r="E69" s="50">
        <v>523200</v>
      </c>
      <c r="F69" s="50">
        <v>69866</v>
      </c>
      <c r="G69" s="50">
        <v>9404</v>
      </c>
      <c r="H69" s="50">
        <v>596125</v>
      </c>
      <c r="I69" s="50">
        <v>121269</v>
      </c>
      <c r="J69" s="50">
        <v>12496</v>
      </c>
      <c r="K69" s="31">
        <f t="shared" si="11"/>
        <v>72925</v>
      </c>
      <c r="L69" s="30">
        <f t="shared" si="12"/>
        <v>51403</v>
      </c>
      <c r="M69" s="30">
        <f t="shared" si="13"/>
        <v>3092</v>
      </c>
      <c r="N69" s="32">
        <f t="shared" si="14"/>
        <v>13.938264525993885</v>
      </c>
      <c r="O69" s="32">
        <f t="shared" si="15"/>
        <v>73.573698222311279</v>
      </c>
      <c r="P69" s="114">
        <f t="shared" si="16"/>
        <v>32.879625691195237</v>
      </c>
    </row>
    <row r="70" spans="2:16">
      <c r="B70" s="107">
        <v>24</v>
      </c>
      <c r="C70" s="49" t="s">
        <v>112</v>
      </c>
      <c r="D70" s="49" t="s">
        <v>59</v>
      </c>
      <c r="E70" s="50">
        <v>1343034</v>
      </c>
      <c r="F70" s="50">
        <v>76193</v>
      </c>
      <c r="G70" s="50">
        <v>4076</v>
      </c>
      <c r="H70" s="50">
        <v>1784738</v>
      </c>
      <c r="I70" s="50">
        <v>116577</v>
      </c>
      <c r="J70" s="50">
        <v>6294</v>
      </c>
      <c r="K70" s="31">
        <f t="shared" si="11"/>
        <v>441704</v>
      </c>
      <c r="L70" s="30">
        <f t="shared" si="12"/>
        <v>40384</v>
      </c>
      <c r="M70" s="30">
        <f t="shared" si="13"/>
        <v>2218</v>
      </c>
      <c r="N70" s="32">
        <f t="shared" si="14"/>
        <v>32.888519575826074</v>
      </c>
      <c r="O70" s="32">
        <f t="shared" si="15"/>
        <v>53.002244300657544</v>
      </c>
      <c r="P70" s="114">
        <f t="shared" si="16"/>
        <v>54.416094210009817</v>
      </c>
    </row>
    <row r="71" spans="2:16">
      <c r="B71" s="106">
        <v>25</v>
      </c>
      <c r="C71" s="49" t="s">
        <v>119</v>
      </c>
      <c r="D71" s="49" t="s">
        <v>103</v>
      </c>
      <c r="E71" s="50">
        <v>57</v>
      </c>
      <c r="F71" s="50">
        <v>58864</v>
      </c>
      <c r="G71" s="50">
        <v>10844</v>
      </c>
      <c r="H71" s="50">
        <v>105</v>
      </c>
      <c r="I71" s="50">
        <v>108904</v>
      </c>
      <c r="J71" s="50">
        <v>20347</v>
      </c>
      <c r="K71" s="31">
        <f t="shared" si="11"/>
        <v>48</v>
      </c>
      <c r="L71" s="30">
        <f t="shared" si="12"/>
        <v>50040</v>
      </c>
      <c r="M71" s="30">
        <f t="shared" si="13"/>
        <v>9503</v>
      </c>
      <c r="N71" s="32">
        <f t="shared" si="14"/>
        <v>84.210526315789465</v>
      </c>
      <c r="O71" s="32">
        <f t="shared" si="15"/>
        <v>85.009513454743129</v>
      </c>
      <c r="P71" s="114">
        <f t="shared" si="16"/>
        <v>87.633714496495756</v>
      </c>
    </row>
    <row r="72" spans="2:16">
      <c r="B72" s="107">
        <v>26</v>
      </c>
      <c r="C72" s="49" t="s">
        <v>106</v>
      </c>
      <c r="D72" s="49" t="s">
        <v>59</v>
      </c>
      <c r="E72" s="50">
        <v>2186864</v>
      </c>
      <c r="F72" s="50">
        <v>149373</v>
      </c>
      <c r="G72" s="50">
        <v>44097</v>
      </c>
      <c r="H72" s="50">
        <v>1635048</v>
      </c>
      <c r="I72" s="50">
        <v>104530</v>
      </c>
      <c r="J72" s="50">
        <v>31393</v>
      </c>
      <c r="K72" s="31">
        <f t="shared" si="11"/>
        <v>-551816</v>
      </c>
      <c r="L72" s="30">
        <f t="shared" si="12"/>
        <v>-44843</v>
      </c>
      <c r="M72" s="30">
        <f t="shared" si="13"/>
        <v>-12704</v>
      </c>
      <c r="N72" s="32">
        <f t="shared" si="14"/>
        <v>-25.233210661476889</v>
      </c>
      <c r="O72" s="32">
        <f t="shared" si="15"/>
        <v>-30.020820362448369</v>
      </c>
      <c r="P72" s="114">
        <f t="shared" si="16"/>
        <v>-28.809216046443069</v>
      </c>
    </row>
    <row r="73" spans="2:16">
      <c r="B73" s="106">
        <v>27</v>
      </c>
      <c r="C73" s="49" t="s">
        <v>172</v>
      </c>
      <c r="D73" s="49" t="s">
        <v>59</v>
      </c>
      <c r="E73" s="50">
        <v>51975</v>
      </c>
      <c r="F73" s="50">
        <v>19270</v>
      </c>
      <c r="G73" s="50">
        <v>3540</v>
      </c>
      <c r="H73" s="50">
        <v>235137</v>
      </c>
      <c r="I73" s="50">
        <v>98012</v>
      </c>
      <c r="J73" s="50">
        <v>15166</v>
      </c>
      <c r="K73" s="31">
        <f t="shared" si="11"/>
        <v>183162</v>
      </c>
      <c r="L73" s="30">
        <f t="shared" si="12"/>
        <v>78742</v>
      </c>
      <c r="M73" s="30">
        <f t="shared" si="13"/>
        <v>11626</v>
      </c>
      <c r="N73" s="32">
        <f t="shared" si="14"/>
        <v>352.40404040404042</v>
      </c>
      <c r="O73" s="32">
        <f t="shared" si="15"/>
        <v>408.62480539699015</v>
      </c>
      <c r="P73" s="114">
        <f t="shared" si="16"/>
        <v>328.41807909604518</v>
      </c>
    </row>
    <row r="74" spans="2:16">
      <c r="B74" s="107">
        <v>28</v>
      </c>
      <c r="C74" s="49" t="s">
        <v>111</v>
      </c>
      <c r="D74" s="49" t="s">
        <v>59</v>
      </c>
      <c r="E74" s="50">
        <v>1049815</v>
      </c>
      <c r="F74" s="50">
        <v>86034</v>
      </c>
      <c r="G74" s="50">
        <v>7763</v>
      </c>
      <c r="H74" s="50">
        <v>1196525</v>
      </c>
      <c r="I74" s="50">
        <v>95420</v>
      </c>
      <c r="J74" s="50">
        <v>8664</v>
      </c>
      <c r="K74" s="31">
        <f t="shared" si="11"/>
        <v>146710</v>
      </c>
      <c r="L74" s="30">
        <f t="shared" si="12"/>
        <v>9386</v>
      </c>
      <c r="M74" s="30">
        <f t="shared" si="13"/>
        <v>901</v>
      </c>
      <c r="N74" s="32">
        <f t="shared" si="14"/>
        <v>13.974843186656697</v>
      </c>
      <c r="O74" s="32">
        <f t="shared" si="15"/>
        <v>10.90964037473557</v>
      </c>
      <c r="P74" s="114">
        <f t="shared" si="16"/>
        <v>11.606337756022157</v>
      </c>
    </row>
    <row r="75" spans="2:16">
      <c r="B75" s="106">
        <v>29</v>
      </c>
      <c r="C75" s="49" t="s">
        <v>192</v>
      </c>
      <c r="D75" s="49" t="s">
        <v>59</v>
      </c>
      <c r="E75" s="50">
        <v>64671</v>
      </c>
      <c r="F75" s="50">
        <v>3095</v>
      </c>
      <c r="G75" s="50">
        <v>1458</v>
      </c>
      <c r="H75" s="50">
        <v>1392895</v>
      </c>
      <c r="I75" s="50">
        <v>91449</v>
      </c>
      <c r="J75" s="50">
        <v>42950</v>
      </c>
      <c r="K75" s="31">
        <f t="shared" si="11"/>
        <v>1328224</v>
      </c>
      <c r="L75" s="30">
        <f t="shared" si="12"/>
        <v>88354</v>
      </c>
      <c r="M75" s="30">
        <f t="shared" si="13"/>
        <v>41492</v>
      </c>
      <c r="N75" s="32">
        <f t="shared" si="14"/>
        <v>2053.817012262065</v>
      </c>
      <c r="O75" s="32">
        <f t="shared" si="15"/>
        <v>2854.7334410339258</v>
      </c>
      <c r="P75" s="114">
        <f t="shared" si="16"/>
        <v>2845.8161865569273</v>
      </c>
    </row>
    <row r="76" spans="2:16">
      <c r="B76" s="107">
        <v>30</v>
      </c>
      <c r="C76" s="49" t="s">
        <v>169</v>
      </c>
      <c r="D76" s="49" t="s">
        <v>170</v>
      </c>
      <c r="E76" s="50">
        <v>99</v>
      </c>
      <c r="F76" s="50">
        <v>758</v>
      </c>
      <c r="G76" s="50">
        <v>162</v>
      </c>
      <c r="H76" s="50">
        <v>25891</v>
      </c>
      <c r="I76" s="50">
        <v>88898</v>
      </c>
      <c r="J76" s="50">
        <v>18885</v>
      </c>
      <c r="K76" s="31">
        <f t="shared" si="11"/>
        <v>25792</v>
      </c>
      <c r="L76" s="30">
        <f t="shared" si="12"/>
        <v>88140</v>
      </c>
      <c r="M76" s="30">
        <f t="shared" si="13"/>
        <v>18723</v>
      </c>
      <c r="N76" s="32">
        <f t="shared" si="14"/>
        <v>26052.525252525254</v>
      </c>
      <c r="O76" s="32">
        <f t="shared" si="15"/>
        <v>11627.96833773087</v>
      </c>
      <c r="P76" s="114">
        <f t="shared" si="16"/>
        <v>11557.407407407407</v>
      </c>
    </row>
    <row r="77" spans="2:16">
      <c r="B77" s="106">
        <v>31</v>
      </c>
      <c r="C77" s="49" t="s">
        <v>123</v>
      </c>
      <c r="D77" s="49" t="s">
        <v>59</v>
      </c>
      <c r="E77" s="50">
        <v>414885</v>
      </c>
      <c r="F77" s="50">
        <v>34004</v>
      </c>
      <c r="G77" s="50">
        <v>1260</v>
      </c>
      <c r="H77" s="50">
        <v>1793590</v>
      </c>
      <c r="I77" s="50">
        <v>88582</v>
      </c>
      <c r="J77" s="50">
        <v>3529</v>
      </c>
      <c r="K77" s="31">
        <f t="shared" si="11"/>
        <v>1378705</v>
      </c>
      <c r="L77" s="30">
        <f t="shared" si="12"/>
        <v>54578</v>
      </c>
      <c r="M77" s="30">
        <f t="shared" si="13"/>
        <v>2269</v>
      </c>
      <c r="N77" s="32">
        <f t="shared" si="14"/>
        <v>332.31015823661977</v>
      </c>
      <c r="O77" s="32">
        <f t="shared" si="15"/>
        <v>160.50464651217504</v>
      </c>
      <c r="P77" s="114">
        <f t="shared" si="16"/>
        <v>180.07936507936509</v>
      </c>
    </row>
    <row r="78" spans="2:16">
      <c r="B78" s="107">
        <v>32</v>
      </c>
      <c r="C78" s="49" t="s">
        <v>166</v>
      </c>
      <c r="D78" s="49" t="s">
        <v>59</v>
      </c>
      <c r="E78" s="50">
        <v>54715</v>
      </c>
      <c r="F78" s="50">
        <v>8530</v>
      </c>
      <c r="G78" s="50">
        <v>2564</v>
      </c>
      <c r="H78" s="50">
        <v>338694</v>
      </c>
      <c r="I78" s="50">
        <v>87150</v>
      </c>
      <c r="J78" s="50">
        <v>3595</v>
      </c>
      <c r="K78" s="31">
        <f t="shared" si="11"/>
        <v>283979</v>
      </c>
      <c r="L78" s="30">
        <f t="shared" si="12"/>
        <v>78620</v>
      </c>
      <c r="M78" s="30">
        <f t="shared" si="13"/>
        <v>1031</v>
      </c>
      <c r="N78" s="32">
        <f t="shared" si="14"/>
        <v>519.01489536690121</v>
      </c>
      <c r="O78" s="32">
        <f t="shared" si="15"/>
        <v>921.68815943728021</v>
      </c>
      <c r="P78" s="114">
        <f t="shared" si="16"/>
        <v>40.210608424336975</v>
      </c>
    </row>
    <row r="79" spans="2:16">
      <c r="B79" s="106">
        <v>33</v>
      </c>
      <c r="C79" s="49" t="s">
        <v>68</v>
      </c>
      <c r="D79" s="49" t="s">
        <v>59</v>
      </c>
      <c r="E79" s="50">
        <v>665000</v>
      </c>
      <c r="F79" s="50">
        <v>81397</v>
      </c>
      <c r="G79" s="50">
        <v>160876</v>
      </c>
      <c r="H79" s="50">
        <v>682000</v>
      </c>
      <c r="I79" s="50">
        <v>84962</v>
      </c>
      <c r="J79" s="50">
        <v>169340</v>
      </c>
      <c r="K79" s="31">
        <f t="shared" si="11"/>
        <v>17000</v>
      </c>
      <c r="L79" s="30">
        <f t="shared" si="12"/>
        <v>3565</v>
      </c>
      <c r="M79" s="30">
        <f t="shared" si="13"/>
        <v>8464</v>
      </c>
      <c r="N79" s="32">
        <f t="shared" si="14"/>
        <v>2.5563909774436091</v>
      </c>
      <c r="O79" s="32">
        <f t="shared" si="15"/>
        <v>4.3797682961288498</v>
      </c>
      <c r="P79" s="114">
        <f t="shared" si="16"/>
        <v>5.2611949576071009</v>
      </c>
    </row>
    <row r="80" spans="2:16">
      <c r="B80" s="107">
        <v>34</v>
      </c>
      <c r="C80" s="49" t="s">
        <v>114</v>
      </c>
      <c r="D80" s="49" t="s">
        <v>59</v>
      </c>
      <c r="E80" s="50">
        <v>359329</v>
      </c>
      <c r="F80" s="50">
        <v>60517</v>
      </c>
      <c r="G80" s="50">
        <v>14659</v>
      </c>
      <c r="H80" s="50">
        <v>397874</v>
      </c>
      <c r="I80" s="50">
        <v>76114</v>
      </c>
      <c r="J80" s="50">
        <v>18477</v>
      </c>
      <c r="K80" s="31">
        <f t="shared" si="11"/>
        <v>38545</v>
      </c>
      <c r="L80" s="30">
        <f t="shared" si="12"/>
        <v>15597</v>
      </c>
      <c r="M80" s="30">
        <f t="shared" si="13"/>
        <v>3818</v>
      </c>
      <c r="N80" s="32">
        <f t="shared" si="14"/>
        <v>10.726938265489288</v>
      </c>
      <c r="O80" s="32">
        <f t="shared" si="15"/>
        <v>25.772923310805229</v>
      </c>
      <c r="P80" s="114">
        <f t="shared" si="16"/>
        <v>26.045432839893579</v>
      </c>
    </row>
    <row r="81" spans="2:16">
      <c r="B81" s="106">
        <v>35</v>
      </c>
      <c r="C81" s="49" t="s">
        <v>171</v>
      </c>
      <c r="D81" s="49" t="s">
        <v>103</v>
      </c>
      <c r="E81" s="50">
        <v>68839</v>
      </c>
      <c r="F81" s="50">
        <v>18473</v>
      </c>
      <c r="G81" s="50">
        <v>2215</v>
      </c>
      <c r="H81" s="50">
        <v>132082</v>
      </c>
      <c r="I81" s="50">
        <v>75902</v>
      </c>
      <c r="J81" s="50">
        <v>7366</v>
      </c>
      <c r="K81" s="31">
        <f t="shared" si="11"/>
        <v>63243</v>
      </c>
      <c r="L81" s="30">
        <f t="shared" si="12"/>
        <v>57429</v>
      </c>
      <c r="M81" s="30">
        <f t="shared" si="13"/>
        <v>5151</v>
      </c>
      <c r="N81" s="32">
        <f t="shared" si="14"/>
        <v>91.870887142462848</v>
      </c>
      <c r="O81" s="32">
        <f t="shared" si="15"/>
        <v>310.88074487089267</v>
      </c>
      <c r="P81" s="114">
        <f t="shared" si="16"/>
        <v>232.55079006772007</v>
      </c>
    </row>
    <row r="82" spans="2:16">
      <c r="B82" s="107">
        <v>36</v>
      </c>
      <c r="C82" s="49" t="s">
        <v>113</v>
      </c>
      <c r="D82" s="49" t="s">
        <v>67</v>
      </c>
      <c r="E82" s="50">
        <v>324935</v>
      </c>
      <c r="F82" s="50">
        <v>65618</v>
      </c>
      <c r="G82" s="50">
        <v>30209</v>
      </c>
      <c r="H82" s="50">
        <v>346094</v>
      </c>
      <c r="I82" s="50">
        <v>75233</v>
      </c>
      <c r="J82" s="50">
        <v>35477</v>
      </c>
      <c r="K82" s="31">
        <f t="shared" si="11"/>
        <v>21159</v>
      </c>
      <c r="L82" s="30">
        <f t="shared" si="12"/>
        <v>9615</v>
      </c>
      <c r="M82" s="30">
        <f t="shared" si="13"/>
        <v>5268</v>
      </c>
      <c r="N82" s="32">
        <f t="shared" si="14"/>
        <v>6.511763891239787</v>
      </c>
      <c r="O82" s="32">
        <f t="shared" si="15"/>
        <v>14.652991557194673</v>
      </c>
      <c r="P82" s="114">
        <f t="shared" si="16"/>
        <v>17.438511701810718</v>
      </c>
    </row>
    <row r="83" spans="2:16">
      <c r="B83" s="106">
        <v>37</v>
      </c>
      <c r="C83" s="49" t="s">
        <v>193</v>
      </c>
      <c r="D83" s="49" t="s">
        <v>59</v>
      </c>
      <c r="E83" s="50">
        <v>7806250</v>
      </c>
      <c r="F83" s="50">
        <v>59677</v>
      </c>
      <c r="G83" s="50">
        <v>2</v>
      </c>
      <c r="H83" s="50">
        <v>7803500</v>
      </c>
      <c r="I83" s="50">
        <v>73385</v>
      </c>
      <c r="J83" s="50">
        <v>4</v>
      </c>
      <c r="K83" s="31">
        <f t="shared" si="11"/>
        <v>-2750</v>
      </c>
      <c r="L83" s="30">
        <f t="shared" si="12"/>
        <v>13708</v>
      </c>
      <c r="M83" s="30">
        <f t="shared" si="13"/>
        <v>2</v>
      </c>
      <c r="N83" s="32">
        <f t="shared" si="14"/>
        <v>-3.5228182546036824E-2</v>
      </c>
      <c r="O83" s="32">
        <f t="shared" si="15"/>
        <v>22.970323575246745</v>
      </c>
      <c r="P83" s="114">
        <f t="shared" si="16"/>
        <v>100</v>
      </c>
    </row>
    <row r="84" spans="2:16">
      <c r="B84" s="107">
        <v>38</v>
      </c>
      <c r="C84" s="49" t="s">
        <v>120</v>
      </c>
      <c r="D84" s="49" t="s">
        <v>67</v>
      </c>
      <c r="E84" s="50">
        <v>1430996</v>
      </c>
      <c r="F84" s="50">
        <v>81810</v>
      </c>
      <c r="G84" s="50">
        <v>22412</v>
      </c>
      <c r="H84" s="50">
        <v>1743350</v>
      </c>
      <c r="I84" s="50">
        <v>73126</v>
      </c>
      <c r="J84" s="50">
        <v>18075</v>
      </c>
      <c r="K84" s="31">
        <f t="shared" si="11"/>
        <v>312354</v>
      </c>
      <c r="L84" s="30">
        <f t="shared" si="12"/>
        <v>-8684</v>
      </c>
      <c r="M84" s="30">
        <f t="shared" si="13"/>
        <v>-4337</v>
      </c>
      <c r="N84" s="32">
        <f t="shared" si="14"/>
        <v>21.827733969906273</v>
      </c>
      <c r="O84" s="32">
        <f t="shared" si="15"/>
        <v>-10.614839261703949</v>
      </c>
      <c r="P84" s="114">
        <f t="shared" si="16"/>
        <v>-19.351240406924859</v>
      </c>
    </row>
    <row r="85" spans="2:16">
      <c r="B85" s="106">
        <v>39</v>
      </c>
      <c r="C85" s="49" t="s">
        <v>124</v>
      </c>
      <c r="D85" s="49" t="s">
        <v>59</v>
      </c>
      <c r="E85" s="50">
        <v>4800960</v>
      </c>
      <c r="F85" s="50">
        <v>36014</v>
      </c>
      <c r="G85" s="50">
        <v>6648</v>
      </c>
      <c r="H85" s="50">
        <v>8814140</v>
      </c>
      <c r="I85" s="50">
        <v>70931</v>
      </c>
      <c r="J85" s="50">
        <v>13624</v>
      </c>
      <c r="K85" s="31">
        <f t="shared" si="11"/>
        <v>4013180</v>
      </c>
      <c r="L85" s="30">
        <f t="shared" si="12"/>
        <v>34917</v>
      </c>
      <c r="M85" s="30">
        <f t="shared" si="13"/>
        <v>6976</v>
      </c>
      <c r="N85" s="32">
        <f t="shared" si="14"/>
        <v>83.591198426981279</v>
      </c>
      <c r="O85" s="32">
        <f t="shared" si="15"/>
        <v>96.953962347975789</v>
      </c>
      <c r="P85" s="114">
        <f t="shared" si="16"/>
        <v>104.93381468110709</v>
      </c>
    </row>
    <row r="86" spans="2:16">
      <c r="B86" s="107">
        <v>40</v>
      </c>
      <c r="C86" s="49" t="s">
        <v>117</v>
      </c>
      <c r="D86" s="49" t="s">
        <v>59</v>
      </c>
      <c r="E86" s="50">
        <v>2466066</v>
      </c>
      <c r="F86" s="50">
        <v>103125</v>
      </c>
      <c r="G86" s="50">
        <v>19778</v>
      </c>
      <c r="H86" s="50">
        <v>1699300</v>
      </c>
      <c r="I86" s="50">
        <v>70888</v>
      </c>
      <c r="J86" s="50">
        <v>17419</v>
      </c>
      <c r="K86" s="31">
        <f t="shared" si="11"/>
        <v>-766766</v>
      </c>
      <c r="L86" s="30">
        <f t="shared" si="12"/>
        <v>-32237</v>
      </c>
      <c r="M86" s="30">
        <f t="shared" si="13"/>
        <v>-2359</v>
      </c>
      <c r="N86" s="32">
        <f t="shared" si="14"/>
        <v>-31.09267959576102</v>
      </c>
      <c r="O86" s="32">
        <f t="shared" si="15"/>
        <v>-31.260121212121213</v>
      </c>
      <c r="P86" s="114">
        <f t="shared" si="16"/>
        <v>-11.927394074223885</v>
      </c>
    </row>
    <row r="87" spans="2:16">
      <c r="B87" s="106">
        <v>41</v>
      </c>
      <c r="C87" s="49" t="s">
        <v>131</v>
      </c>
      <c r="D87" s="49" t="s">
        <v>59</v>
      </c>
      <c r="E87" s="50">
        <v>375643</v>
      </c>
      <c r="F87" s="50">
        <v>48933</v>
      </c>
      <c r="G87" s="50">
        <v>14570</v>
      </c>
      <c r="H87" s="50">
        <v>637566</v>
      </c>
      <c r="I87" s="50">
        <v>68967</v>
      </c>
      <c r="J87" s="50">
        <v>20687</v>
      </c>
      <c r="K87" s="31">
        <f t="shared" si="11"/>
        <v>261923</v>
      </c>
      <c r="L87" s="30">
        <f t="shared" si="12"/>
        <v>20034</v>
      </c>
      <c r="M87" s="30">
        <f t="shared" si="13"/>
        <v>6117</v>
      </c>
      <c r="N87" s="32">
        <f t="shared" si="14"/>
        <v>69.726575498545159</v>
      </c>
      <c r="O87" s="32">
        <f t="shared" si="15"/>
        <v>40.941695788118452</v>
      </c>
      <c r="P87" s="114">
        <f t="shared" si="16"/>
        <v>41.983527796842829</v>
      </c>
    </row>
    <row r="88" spans="2:16">
      <c r="B88" s="107">
        <v>42</v>
      </c>
      <c r="C88" s="49" t="s">
        <v>115</v>
      </c>
      <c r="D88" s="49" t="s">
        <v>59</v>
      </c>
      <c r="E88" s="50">
        <v>2293151</v>
      </c>
      <c r="F88" s="50">
        <v>67068</v>
      </c>
      <c r="G88" s="50">
        <v>44027</v>
      </c>
      <c r="H88" s="50">
        <v>2344428</v>
      </c>
      <c r="I88" s="50">
        <v>66063</v>
      </c>
      <c r="J88" s="50">
        <v>45657</v>
      </c>
      <c r="K88" s="31">
        <f t="shared" si="11"/>
        <v>51277</v>
      </c>
      <c r="L88" s="30">
        <f t="shared" si="12"/>
        <v>-1005</v>
      </c>
      <c r="M88" s="30">
        <f t="shared" si="13"/>
        <v>1630</v>
      </c>
      <c r="N88" s="32">
        <f t="shared" si="14"/>
        <v>2.2360934801066308</v>
      </c>
      <c r="O88" s="32">
        <f t="shared" si="15"/>
        <v>-1.4984791554839865</v>
      </c>
      <c r="P88" s="114">
        <f t="shared" si="16"/>
        <v>3.7022736048333975</v>
      </c>
    </row>
    <row r="89" spans="2:16">
      <c r="B89" s="106">
        <v>43</v>
      </c>
      <c r="C89" s="49" t="s">
        <v>157</v>
      </c>
      <c r="D89" s="49" t="s">
        <v>59</v>
      </c>
      <c r="E89" s="50">
        <v>135729</v>
      </c>
      <c r="F89" s="50">
        <v>38587</v>
      </c>
      <c r="G89" s="50">
        <v>2155</v>
      </c>
      <c r="H89" s="50">
        <v>263562</v>
      </c>
      <c r="I89" s="50">
        <v>56860</v>
      </c>
      <c r="J89" s="50">
        <v>2656</v>
      </c>
      <c r="K89" s="31">
        <f t="shared" si="11"/>
        <v>127833</v>
      </c>
      <c r="L89" s="30">
        <f t="shared" si="12"/>
        <v>18273</v>
      </c>
      <c r="M89" s="30">
        <f t="shared" si="13"/>
        <v>501</v>
      </c>
      <c r="N89" s="32">
        <f t="shared" si="14"/>
        <v>94.182525473553923</v>
      </c>
      <c r="O89" s="32">
        <f t="shared" si="15"/>
        <v>47.355326923575298</v>
      </c>
      <c r="P89" s="114">
        <f t="shared" si="16"/>
        <v>23.248259860788863</v>
      </c>
    </row>
    <row r="90" spans="2:16">
      <c r="B90" s="107">
        <v>44</v>
      </c>
      <c r="C90" s="49" t="s">
        <v>176</v>
      </c>
      <c r="D90" s="49" t="s">
        <v>59</v>
      </c>
      <c r="E90" s="50">
        <v>15279</v>
      </c>
      <c r="F90" s="50">
        <v>3468</v>
      </c>
      <c r="G90" s="50">
        <v>1471</v>
      </c>
      <c r="H90" s="50">
        <v>237569</v>
      </c>
      <c r="I90" s="50">
        <v>54202</v>
      </c>
      <c r="J90" s="50">
        <v>23005</v>
      </c>
      <c r="K90" s="31">
        <f t="shared" si="11"/>
        <v>222290</v>
      </c>
      <c r="L90" s="30">
        <f t="shared" si="12"/>
        <v>50734</v>
      </c>
      <c r="M90" s="30">
        <f t="shared" si="13"/>
        <v>21534</v>
      </c>
      <c r="N90" s="32">
        <f t="shared" si="14"/>
        <v>1454.8727010930036</v>
      </c>
      <c r="O90" s="32">
        <f t="shared" si="15"/>
        <v>1462.9181084198385</v>
      </c>
      <c r="P90" s="114">
        <f t="shared" si="16"/>
        <v>1463.9021074099253</v>
      </c>
    </row>
    <row r="91" spans="2:16">
      <c r="B91" s="106">
        <v>45</v>
      </c>
      <c r="C91" s="49" t="s">
        <v>125</v>
      </c>
      <c r="D91" s="49" t="s">
        <v>59</v>
      </c>
      <c r="E91" s="50">
        <v>277853</v>
      </c>
      <c r="F91" s="50">
        <v>37095</v>
      </c>
      <c r="G91" s="50">
        <v>13896</v>
      </c>
      <c r="H91" s="50">
        <v>364251</v>
      </c>
      <c r="I91" s="50">
        <v>53721</v>
      </c>
      <c r="J91" s="50">
        <v>19051</v>
      </c>
      <c r="K91" s="31">
        <f t="shared" si="11"/>
        <v>86398</v>
      </c>
      <c r="L91" s="30">
        <f t="shared" si="12"/>
        <v>16626</v>
      </c>
      <c r="M91" s="30">
        <f t="shared" si="13"/>
        <v>5155</v>
      </c>
      <c r="N91" s="32">
        <f t="shared" si="14"/>
        <v>31.094859512044138</v>
      </c>
      <c r="O91" s="32">
        <f t="shared" si="15"/>
        <v>44.820056611403153</v>
      </c>
      <c r="P91" s="114">
        <f t="shared" si="16"/>
        <v>37.097006332757623</v>
      </c>
    </row>
    <row r="92" spans="2:16">
      <c r="B92" s="107">
        <v>46</v>
      </c>
      <c r="C92" s="49" t="s">
        <v>121</v>
      </c>
      <c r="D92" s="49" t="s">
        <v>67</v>
      </c>
      <c r="E92" s="50">
        <v>845568</v>
      </c>
      <c r="F92" s="50">
        <v>75588</v>
      </c>
      <c r="G92" s="50">
        <v>23815</v>
      </c>
      <c r="H92" s="50">
        <v>498917</v>
      </c>
      <c r="I92" s="50">
        <v>53102</v>
      </c>
      <c r="J92" s="50">
        <v>16902</v>
      </c>
      <c r="K92" s="31">
        <f t="shared" si="11"/>
        <v>-346651</v>
      </c>
      <c r="L92" s="30">
        <f t="shared" si="12"/>
        <v>-22486</v>
      </c>
      <c r="M92" s="30">
        <f t="shared" si="13"/>
        <v>-6913</v>
      </c>
      <c r="N92" s="32">
        <f t="shared" si="14"/>
        <v>-40.996229753254617</v>
      </c>
      <c r="O92" s="32">
        <f t="shared" si="15"/>
        <v>-29.748108165317245</v>
      </c>
      <c r="P92" s="114">
        <f t="shared" si="16"/>
        <v>-29.027923577577159</v>
      </c>
    </row>
    <row r="93" spans="2:16">
      <c r="B93" s="106">
        <v>47</v>
      </c>
      <c r="C93" s="49" t="s">
        <v>160</v>
      </c>
      <c r="D93" s="49" t="s">
        <v>59</v>
      </c>
      <c r="E93" s="50">
        <v>105676</v>
      </c>
      <c r="F93" s="50">
        <v>45689</v>
      </c>
      <c r="G93" s="50">
        <v>11564</v>
      </c>
      <c r="H93" s="50">
        <v>131189</v>
      </c>
      <c r="I93" s="50">
        <v>52711</v>
      </c>
      <c r="J93" s="50">
        <v>15051</v>
      </c>
      <c r="K93" s="31">
        <f t="shared" si="11"/>
        <v>25513</v>
      </c>
      <c r="L93" s="30">
        <f t="shared" si="12"/>
        <v>7022</v>
      </c>
      <c r="M93" s="30">
        <f t="shared" si="13"/>
        <v>3487</v>
      </c>
      <c r="N93" s="32">
        <f t="shared" si="14"/>
        <v>24.142662477762215</v>
      </c>
      <c r="O93" s="32">
        <f t="shared" si="15"/>
        <v>15.369126047845214</v>
      </c>
      <c r="P93" s="114">
        <f t="shared" si="16"/>
        <v>30.15392597717053</v>
      </c>
    </row>
    <row r="94" spans="2:16">
      <c r="B94" s="107">
        <v>48</v>
      </c>
      <c r="C94" s="49" t="s">
        <v>116</v>
      </c>
      <c r="D94" s="49" t="s">
        <v>103</v>
      </c>
      <c r="E94" s="50">
        <v>19083</v>
      </c>
      <c r="F94" s="50">
        <v>75477</v>
      </c>
      <c r="G94" s="50">
        <v>14145</v>
      </c>
      <c r="H94" s="50">
        <v>13585</v>
      </c>
      <c r="I94" s="50">
        <v>50732</v>
      </c>
      <c r="J94" s="50">
        <v>9587</v>
      </c>
      <c r="K94" s="31">
        <f t="shared" si="11"/>
        <v>-5498</v>
      </c>
      <c r="L94" s="30">
        <f t="shared" si="12"/>
        <v>-24745</v>
      </c>
      <c r="M94" s="30">
        <f t="shared" si="13"/>
        <v>-4558</v>
      </c>
      <c r="N94" s="32">
        <f t="shared" si="14"/>
        <v>-28.810983597966779</v>
      </c>
      <c r="O94" s="32">
        <f t="shared" si="15"/>
        <v>-32.784821866263897</v>
      </c>
      <c r="P94" s="114">
        <f t="shared" si="16"/>
        <v>-32.223400494874518</v>
      </c>
    </row>
    <row r="95" spans="2:16">
      <c r="B95" s="106">
        <v>49</v>
      </c>
      <c r="C95" s="49" t="s">
        <v>174</v>
      </c>
      <c r="D95" s="49" t="s">
        <v>59</v>
      </c>
      <c r="E95" s="50">
        <v>6642086</v>
      </c>
      <c r="F95" s="50">
        <v>116091</v>
      </c>
      <c r="G95" s="50">
        <v>21341</v>
      </c>
      <c r="H95" s="50">
        <v>3477460</v>
      </c>
      <c r="I95" s="50">
        <v>50277</v>
      </c>
      <c r="J95" s="50">
        <v>11553</v>
      </c>
      <c r="K95" s="31">
        <f t="shared" si="11"/>
        <v>-3164626</v>
      </c>
      <c r="L95" s="30">
        <f t="shared" si="12"/>
        <v>-65814</v>
      </c>
      <c r="M95" s="30">
        <f t="shared" si="13"/>
        <v>-9788</v>
      </c>
      <c r="N95" s="32">
        <f t="shared" si="14"/>
        <v>-47.645062108500255</v>
      </c>
      <c r="O95" s="32">
        <f t="shared" si="15"/>
        <v>-56.691733209292707</v>
      </c>
      <c r="P95" s="114">
        <f t="shared" si="16"/>
        <v>-45.864767349233873</v>
      </c>
    </row>
    <row r="96" spans="2:16" ht="18" thickBot="1">
      <c r="B96" s="116">
        <v>50</v>
      </c>
      <c r="C96" s="117" t="s">
        <v>194</v>
      </c>
      <c r="D96" s="117" t="s">
        <v>103</v>
      </c>
      <c r="E96" s="118">
        <v>114800</v>
      </c>
      <c r="F96" s="118">
        <v>35039</v>
      </c>
      <c r="G96" s="118">
        <v>5510</v>
      </c>
      <c r="H96" s="118">
        <v>191391</v>
      </c>
      <c r="I96" s="118">
        <v>49818</v>
      </c>
      <c r="J96" s="118">
        <v>8759</v>
      </c>
      <c r="K96" s="122">
        <f t="shared" si="11"/>
        <v>76591</v>
      </c>
      <c r="L96" s="123">
        <f t="shared" si="12"/>
        <v>14779</v>
      </c>
      <c r="M96" s="123">
        <f t="shared" si="13"/>
        <v>3249</v>
      </c>
      <c r="N96" s="119">
        <f t="shared" si="14"/>
        <v>66.716898954703822</v>
      </c>
      <c r="O96" s="119">
        <f t="shared" si="15"/>
        <v>42.178715145980192</v>
      </c>
      <c r="P96" s="120">
        <f t="shared" si="16"/>
        <v>58.965517241379303</v>
      </c>
    </row>
    <row r="97" spans="2:16">
      <c r="B97" s="35"/>
      <c r="C97" s="36"/>
      <c r="D97" s="37"/>
      <c r="E97" s="38"/>
      <c r="F97" s="38"/>
      <c r="G97" s="38"/>
      <c r="H97" s="39"/>
      <c r="I97" s="38"/>
      <c r="J97" s="38"/>
      <c r="K97" s="40"/>
      <c r="L97" s="41"/>
      <c r="M97" s="41"/>
      <c r="N97" s="42"/>
      <c r="O97" s="42"/>
      <c r="P97" s="42"/>
    </row>
    <row r="98" spans="2:16">
      <c r="B98" s="43"/>
      <c r="C98"/>
      <c r="D98" s="44"/>
      <c r="E98"/>
      <c r="F98"/>
      <c r="G98"/>
      <c r="H98"/>
      <c r="I98"/>
      <c r="J98"/>
      <c r="K98"/>
      <c r="L98"/>
      <c r="M98"/>
      <c r="N98"/>
      <c r="O98"/>
      <c r="P98"/>
    </row>
    <row r="99" spans="2:16" ht="21.75" thickBot="1">
      <c r="B99" s="180" t="s">
        <v>150</v>
      </c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2"/>
      <c r="P99" s="113"/>
    </row>
    <row r="100" spans="2:16">
      <c r="B100" s="177" t="s">
        <v>45</v>
      </c>
      <c r="C100" s="178" t="s">
        <v>46</v>
      </c>
      <c r="D100" s="183" t="s">
        <v>47</v>
      </c>
      <c r="E100" s="178" t="s">
        <v>195</v>
      </c>
      <c r="F100" s="178"/>
      <c r="G100" s="178"/>
      <c r="H100" s="178" t="s">
        <v>199</v>
      </c>
      <c r="I100" s="178"/>
      <c r="J100" s="178"/>
      <c r="K100" s="178" t="s">
        <v>48</v>
      </c>
      <c r="L100" s="178"/>
      <c r="M100" s="178"/>
      <c r="N100" s="178" t="s">
        <v>49</v>
      </c>
      <c r="O100" s="178"/>
      <c r="P100" s="179"/>
    </row>
    <row r="101" spans="2:16">
      <c r="B101" s="174"/>
      <c r="C101" s="175"/>
      <c r="D101" s="184"/>
      <c r="E101" s="33" t="s">
        <v>50</v>
      </c>
      <c r="F101" s="33" t="s">
        <v>51</v>
      </c>
      <c r="G101" s="33" t="s">
        <v>52</v>
      </c>
      <c r="H101" s="33" t="s">
        <v>50</v>
      </c>
      <c r="I101" s="33" t="s">
        <v>51</v>
      </c>
      <c r="J101" s="33" t="s">
        <v>52</v>
      </c>
      <c r="K101" s="33" t="s">
        <v>50</v>
      </c>
      <c r="L101" s="33" t="s">
        <v>53</v>
      </c>
      <c r="M101" s="33" t="s">
        <v>54</v>
      </c>
      <c r="N101" s="33" t="s">
        <v>50</v>
      </c>
      <c r="O101" s="33" t="s">
        <v>53</v>
      </c>
      <c r="P101" s="105" t="s">
        <v>54</v>
      </c>
    </row>
    <row r="102" spans="2:16">
      <c r="B102" s="106">
        <v>1</v>
      </c>
      <c r="C102" s="49" t="s">
        <v>55</v>
      </c>
      <c r="D102" s="49" t="s">
        <v>56</v>
      </c>
      <c r="E102" s="50">
        <v>23988</v>
      </c>
      <c r="F102" s="50">
        <v>2750910</v>
      </c>
      <c r="G102" s="50">
        <v>1008214</v>
      </c>
      <c r="H102" s="50">
        <v>25808</v>
      </c>
      <c r="I102" s="50">
        <v>2423947</v>
      </c>
      <c r="J102" s="50">
        <v>1044231</v>
      </c>
      <c r="K102" s="30">
        <f>H102-E102</f>
        <v>1820</v>
      </c>
      <c r="L102" s="30">
        <f>I102-F102</f>
        <v>-326963</v>
      </c>
      <c r="M102" s="30">
        <f>J102-G102</f>
        <v>36017</v>
      </c>
      <c r="N102" s="32">
        <f>K102/E102*100</f>
        <v>7.5871268967817249</v>
      </c>
      <c r="O102" s="32">
        <f>L102/F102*100</f>
        <v>-11.885630573155792</v>
      </c>
      <c r="P102" s="114">
        <f>M102/G102*100</f>
        <v>3.5723566623752498</v>
      </c>
    </row>
    <row r="103" spans="2:16">
      <c r="B103" s="107">
        <v>2</v>
      </c>
      <c r="C103" s="49" t="s">
        <v>57</v>
      </c>
      <c r="D103" s="49" t="s">
        <v>56</v>
      </c>
      <c r="E103" s="50">
        <v>12428</v>
      </c>
      <c r="F103" s="50">
        <v>1281492</v>
      </c>
      <c r="G103" s="50">
        <v>717140</v>
      </c>
      <c r="H103" s="50">
        <v>13568</v>
      </c>
      <c r="I103" s="50">
        <v>1208642</v>
      </c>
      <c r="J103" s="50">
        <v>773506</v>
      </c>
      <c r="K103" s="30">
        <f t="shared" ref="K103:M103" si="17">H103-E103</f>
        <v>1140</v>
      </c>
      <c r="L103" s="52">
        <f t="shared" si="17"/>
        <v>-72850</v>
      </c>
      <c r="M103" s="52">
        <f t="shared" si="17"/>
        <v>56366</v>
      </c>
      <c r="N103" s="32">
        <f t="shared" ref="N103:P103" si="18">K103/E103*100</f>
        <v>9.1728355326681701</v>
      </c>
      <c r="O103" s="32">
        <f t="shared" si="18"/>
        <v>-5.6847799283959635</v>
      </c>
      <c r="P103" s="114">
        <f t="shared" si="18"/>
        <v>7.8598321108849039</v>
      </c>
    </row>
    <row r="104" spans="2:16">
      <c r="B104" s="106">
        <v>3</v>
      </c>
      <c r="C104" s="49" t="s">
        <v>58</v>
      </c>
      <c r="D104" s="49" t="s">
        <v>59</v>
      </c>
      <c r="E104" s="50">
        <v>11588890</v>
      </c>
      <c r="F104" s="50">
        <v>968755</v>
      </c>
      <c r="G104" s="50">
        <v>180713</v>
      </c>
      <c r="H104" s="50">
        <v>11407530</v>
      </c>
      <c r="I104" s="50">
        <v>1192326</v>
      </c>
      <c r="J104" s="50">
        <v>223372</v>
      </c>
      <c r="K104" s="30">
        <f t="shared" ref="K104:K151" si="19">H104-E104</f>
        <v>-181360</v>
      </c>
      <c r="L104" s="52">
        <f t="shared" ref="L104:L151" si="20">I104-F104</f>
        <v>223571</v>
      </c>
      <c r="M104" s="52">
        <f t="shared" ref="M104:M151" si="21">J104-G104</f>
        <v>42659</v>
      </c>
      <c r="N104" s="32">
        <f t="shared" ref="N104:N151" si="22">K104/E104*100</f>
        <v>-1.5649471174547347</v>
      </c>
      <c r="O104" s="32">
        <f t="shared" ref="O104:O151" si="23">L104/F104*100</f>
        <v>23.078177661018522</v>
      </c>
      <c r="P104" s="114">
        <f t="shared" ref="P104:P151" si="24">M104/G104*100</f>
        <v>23.60593869837809</v>
      </c>
    </row>
    <row r="105" spans="2:16">
      <c r="B105" s="107">
        <v>4</v>
      </c>
      <c r="C105" s="49" t="s">
        <v>68</v>
      </c>
      <c r="D105" s="49" t="s">
        <v>59</v>
      </c>
      <c r="E105" s="50">
        <v>665000</v>
      </c>
      <c r="F105" s="50">
        <v>81397</v>
      </c>
      <c r="G105" s="50">
        <v>160876</v>
      </c>
      <c r="H105" s="50">
        <v>682000</v>
      </c>
      <c r="I105" s="50">
        <v>84962</v>
      </c>
      <c r="J105" s="50">
        <v>169340</v>
      </c>
      <c r="K105" s="30">
        <f t="shared" si="19"/>
        <v>17000</v>
      </c>
      <c r="L105" s="52">
        <f t="shared" si="20"/>
        <v>3565</v>
      </c>
      <c r="M105" s="52">
        <f t="shared" si="21"/>
        <v>8464</v>
      </c>
      <c r="N105" s="32">
        <f t="shared" si="22"/>
        <v>2.5563909774436091</v>
      </c>
      <c r="O105" s="32">
        <f t="shared" si="23"/>
        <v>4.3797682961288498</v>
      </c>
      <c r="P105" s="114">
        <f t="shared" si="24"/>
        <v>5.2611949576071009</v>
      </c>
    </row>
    <row r="106" spans="2:16">
      <c r="B106" s="106">
        <v>5</v>
      </c>
      <c r="C106" s="49" t="s">
        <v>64</v>
      </c>
      <c r="D106" s="49" t="s">
        <v>59</v>
      </c>
      <c r="E106" s="50">
        <v>5079398</v>
      </c>
      <c r="F106" s="50">
        <v>409983</v>
      </c>
      <c r="G106" s="50">
        <v>101401</v>
      </c>
      <c r="H106" s="50">
        <v>8496110</v>
      </c>
      <c r="I106" s="50">
        <v>618796</v>
      </c>
      <c r="J106" s="50">
        <v>158834</v>
      </c>
      <c r="K106" s="30">
        <f t="shared" si="19"/>
        <v>3416712</v>
      </c>
      <c r="L106" s="30">
        <f t="shared" si="20"/>
        <v>208813</v>
      </c>
      <c r="M106" s="52">
        <f t="shared" si="21"/>
        <v>57433</v>
      </c>
      <c r="N106" s="32">
        <f t="shared" si="22"/>
        <v>67.266081531709077</v>
      </c>
      <c r="O106" s="32">
        <f t="shared" si="23"/>
        <v>50.932111819270553</v>
      </c>
      <c r="P106" s="114">
        <f t="shared" si="24"/>
        <v>56.639480872969692</v>
      </c>
    </row>
    <row r="107" spans="2:16">
      <c r="B107" s="107">
        <v>6</v>
      </c>
      <c r="C107" s="49" t="s">
        <v>61</v>
      </c>
      <c r="D107" s="49" t="s">
        <v>59</v>
      </c>
      <c r="E107" s="50">
        <v>17560090</v>
      </c>
      <c r="F107" s="50">
        <v>913543</v>
      </c>
      <c r="G107" s="50">
        <v>129120</v>
      </c>
      <c r="H107" s="50">
        <v>16996880</v>
      </c>
      <c r="I107" s="50">
        <v>826388</v>
      </c>
      <c r="J107" s="50">
        <v>130812</v>
      </c>
      <c r="K107" s="30">
        <f t="shared" si="19"/>
        <v>-563210</v>
      </c>
      <c r="L107" s="52">
        <f t="shared" si="20"/>
        <v>-87155</v>
      </c>
      <c r="M107" s="52">
        <f t="shared" si="21"/>
        <v>1692</v>
      </c>
      <c r="N107" s="32">
        <f t="shared" si="22"/>
        <v>-3.2073298029793698</v>
      </c>
      <c r="O107" s="32">
        <f t="shared" si="23"/>
        <v>-9.5403281509463707</v>
      </c>
      <c r="P107" s="114">
        <f t="shared" si="24"/>
        <v>1.3104089219330854</v>
      </c>
    </row>
    <row r="108" spans="2:16">
      <c r="B108" s="106">
        <v>7</v>
      </c>
      <c r="C108" s="49" t="s">
        <v>60</v>
      </c>
      <c r="D108" s="49" t="s">
        <v>59</v>
      </c>
      <c r="E108" s="50">
        <v>8080604</v>
      </c>
      <c r="F108" s="50">
        <v>973782</v>
      </c>
      <c r="G108" s="50">
        <v>111166</v>
      </c>
      <c r="H108" s="50">
        <v>8498400</v>
      </c>
      <c r="I108" s="50">
        <v>1042390</v>
      </c>
      <c r="J108" s="50">
        <v>119988</v>
      </c>
      <c r="K108" s="30">
        <f t="shared" si="19"/>
        <v>417796</v>
      </c>
      <c r="L108" s="52">
        <f t="shared" si="20"/>
        <v>68608</v>
      </c>
      <c r="M108" s="52">
        <f t="shared" si="21"/>
        <v>8822</v>
      </c>
      <c r="N108" s="32">
        <f t="shared" si="22"/>
        <v>5.1703560773427331</v>
      </c>
      <c r="O108" s="32">
        <f t="shared" si="23"/>
        <v>7.045519428373086</v>
      </c>
      <c r="P108" s="114">
        <f t="shared" si="24"/>
        <v>7.9358796754403329</v>
      </c>
    </row>
    <row r="109" spans="2:16">
      <c r="B109" s="107">
        <v>8</v>
      </c>
      <c r="C109" s="49" t="s">
        <v>66</v>
      </c>
      <c r="D109" s="49" t="s">
        <v>67</v>
      </c>
      <c r="E109" s="50">
        <v>298503</v>
      </c>
      <c r="F109" s="50">
        <v>159098</v>
      </c>
      <c r="G109" s="50">
        <v>106356</v>
      </c>
      <c r="H109" s="50">
        <v>244866</v>
      </c>
      <c r="I109" s="50">
        <v>123280</v>
      </c>
      <c r="J109" s="50">
        <v>82656</v>
      </c>
      <c r="K109" s="52">
        <f t="shared" si="19"/>
        <v>-53637</v>
      </c>
      <c r="L109" s="52">
        <f t="shared" si="20"/>
        <v>-35818</v>
      </c>
      <c r="M109" s="52">
        <f t="shared" si="21"/>
        <v>-23700</v>
      </c>
      <c r="N109" s="32">
        <f t="shared" si="22"/>
        <v>-17.968663631521292</v>
      </c>
      <c r="O109" s="32">
        <f t="shared" si="23"/>
        <v>-22.513167984512691</v>
      </c>
      <c r="P109" s="114">
        <f t="shared" si="24"/>
        <v>-22.283651133927567</v>
      </c>
    </row>
    <row r="110" spans="2:16">
      <c r="B110" s="106">
        <v>9</v>
      </c>
      <c r="C110" s="49" t="s">
        <v>109</v>
      </c>
      <c r="D110" s="49" t="s">
        <v>103</v>
      </c>
      <c r="E110" s="50">
        <v>677227</v>
      </c>
      <c r="F110" s="50">
        <v>249416</v>
      </c>
      <c r="G110" s="50">
        <v>71318</v>
      </c>
      <c r="H110" s="50">
        <v>715248</v>
      </c>
      <c r="I110" s="50">
        <v>246818</v>
      </c>
      <c r="J110" s="50">
        <v>80050</v>
      </c>
      <c r="K110" s="30">
        <f t="shared" si="19"/>
        <v>38021</v>
      </c>
      <c r="L110" s="30">
        <f t="shared" si="20"/>
        <v>-2598</v>
      </c>
      <c r="M110" s="52">
        <f t="shared" si="21"/>
        <v>8732</v>
      </c>
      <c r="N110" s="32">
        <f t="shared" si="22"/>
        <v>5.6142179800864414</v>
      </c>
      <c r="O110" s="32">
        <f t="shared" si="23"/>
        <v>-1.0416332552843441</v>
      </c>
      <c r="P110" s="114">
        <f t="shared" si="24"/>
        <v>12.24375333015508</v>
      </c>
    </row>
    <row r="111" spans="2:16">
      <c r="B111" s="107">
        <v>10</v>
      </c>
      <c r="C111" s="49" t="s">
        <v>101</v>
      </c>
      <c r="D111" s="49" t="s">
        <v>59</v>
      </c>
      <c r="E111" s="50">
        <v>3214986</v>
      </c>
      <c r="F111" s="50">
        <v>383109</v>
      </c>
      <c r="G111" s="50">
        <v>37776</v>
      </c>
      <c r="H111" s="50">
        <v>3072484</v>
      </c>
      <c r="I111" s="50">
        <v>348467</v>
      </c>
      <c r="J111" s="50">
        <v>70342</v>
      </c>
      <c r="K111" s="30">
        <f t="shared" si="19"/>
        <v>-142502</v>
      </c>
      <c r="L111" s="52">
        <f t="shared" si="20"/>
        <v>-34642</v>
      </c>
      <c r="M111" s="52">
        <f t="shared" si="21"/>
        <v>32566</v>
      </c>
      <c r="N111" s="32">
        <f t="shared" si="22"/>
        <v>-4.4324298768330568</v>
      </c>
      <c r="O111" s="32">
        <f t="shared" si="23"/>
        <v>-9.0423352100838148</v>
      </c>
      <c r="P111" s="114">
        <f t="shared" si="24"/>
        <v>86.208174502329527</v>
      </c>
    </row>
    <row r="112" spans="2:16">
      <c r="B112" s="106">
        <v>11</v>
      </c>
      <c r="C112" s="49" t="s">
        <v>65</v>
      </c>
      <c r="D112" s="49" t="s">
        <v>59</v>
      </c>
      <c r="E112" s="50">
        <v>20494845</v>
      </c>
      <c r="F112" s="50">
        <v>508904</v>
      </c>
      <c r="G112" s="50">
        <v>126114</v>
      </c>
      <c r="H112" s="50">
        <v>11669771</v>
      </c>
      <c r="I112" s="50">
        <v>288287</v>
      </c>
      <c r="J112" s="50">
        <v>55858</v>
      </c>
      <c r="K112" s="30">
        <f t="shared" si="19"/>
        <v>-8825074</v>
      </c>
      <c r="L112" s="52">
        <f t="shared" si="20"/>
        <v>-220617</v>
      </c>
      <c r="M112" s="52">
        <f t="shared" si="21"/>
        <v>-70256</v>
      </c>
      <c r="N112" s="32">
        <f t="shared" si="22"/>
        <v>-43.059969470371698</v>
      </c>
      <c r="O112" s="32">
        <f t="shared" si="23"/>
        <v>-43.351398299089809</v>
      </c>
      <c r="P112" s="114">
        <f t="shared" si="24"/>
        <v>-55.708327386333004</v>
      </c>
    </row>
    <row r="113" spans="2:16">
      <c r="B113" s="107">
        <v>12</v>
      </c>
      <c r="C113" s="49" t="s">
        <v>115</v>
      </c>
      <c r="D113" s="49" t="s">
        <v>59</v>
      </c>
      <c r="E113" s="50">
        <v>2293151</v>
      </c>
      <c r="F113" s="50">
        <v>67068</v>
      </c>
      <c r="G113" s="50">
        <v>44027</v>
      </c>
      <c r="H113" s="50">
        <v>2344428</v>
      </c>
      <c r="I113" s="50">
        <v>66063</v>
      </c>
      <c r="J113" s="50">
        <v>45657</v>
      </c>
      <c r="K113" s="52">
        <f t="shared" si="19"/>
        <v>51277</v>
      </c>
      <c r="L113" s="52">
        <f t="shared" si="20"/>
        <v>-1005</v>
      </c>
      <c r="M113" s="52">
        <f t="shared" si="21"/>
        <v>1630</v>
      </c>
      <c r="N113" s="32">
        <f t="shared" si="22"/>
        <v>2.2360934801066308</v>
      </c>
      <c r="O113" s="32">
        <f t="shared" si="23"/>
        <v>-1.4984791554839865</v>
      </c>
      <c r="P113" s="114">
        <f t="shared" si="24"/>
        <v>3.7022736048333975</v>
      </c>
    </row>
    <row r="114" spans="2:16">
      <c r="B114" s="106">
        <v>13</v>
      </c>
      <c r="C114" s="49" t="s">
        <v>192</v>
      </c>
      <c r="D114" s="49" t="s">
        <v>59</v>
      </c>
      <c r="E114" s="50">
        <v>64671</v>
      </c>
      <c r="F114" s="50">
        <v>3095</v>
      </c>
      <c r="G114" s="50">
        <v>1458</v>
      </c>
      <c r="H114" s="50">
        <v>1392895</v>
      </c>
      <c r="I114" s="50">
        <v>91449</v>
      </c>
      <c r="J114" s="50">
        <v>42950</v>
      </c>
      <c r="K114" s="30">
        <f t="shared" si="19"/>
        <v>1328224</v>
      </c>
      <c r="L114" s="52">
        <f t="shared" si="20"/>
        <v>88354</v>
      </c>
      <c r="M114" s="52">
        <f t="shared" si="21"/>
        <v>41492</v>
      </c>
      <c r="N114" s="52">
        <f t="shared" si="22"/>
        <v>2053.817012262065</v>
      </c>
      <c r="O114" s="52">
        <f t="shared" si="23"/>
        <v>2854.7334410339258</v>
      </c>
      <c r="P114" s="115">
        <f t="shared" si="24"/>
        <v>2845.8161865569273</v>
      </c>
    </row>
    <row r="115" spans="2:16">
      <c r="B115" s="107">
        <v>14</v>
      </c>
      <c r="C115" s="49" t="s">
        <v>104</v>
      </c>
      <c r="D115" s="49" t="s">
        <v>59</v>
      </c>
      <c r="E115" s="50">
        <v>2872700</v>
      </c>
      <c r="F115" s="50">
        <v>262047</v>
      </c>
      <c r="G115" s="50">
        <v>50612</v>
      </c>
      <c r="H115" s="50">
        <v>1854910</v>
      </c>
      <c r="I115" s="50">
        <v>199855</v>
      </c>
      <c r="J115" s="50">
        <v>38072</v>
      </c>
      <c r="K115" s="52">
        <f t="shared" si="19"/>
        <v>-1017790</v>
      </c>
      <c r="L115" s="52">
        <f t="shared" si="20"/>
        <v>-62192</v>
      </c>
      <c r="M115" s="52">
        <f t="shared" si="21"/>
        <v>-12540</v>
      </c>
      <c r="N115" s="52">
        <f t="shared" si="22"/>
        <v>-35.429735092421765</v>
      </c>
      <c r="O115" s="52">
        <f t="shared" si="23"/>
        <v>-23.733147107198327</v>
      </c>
      <c r="P115" s="115">
        <f t="shared" si="24"/>
        <v>-24.776732790642537</v>
      </c>
    </row>
    <row r="116" spans="2:16">
      <c r="B116" s="106">
        <v>15</v>
      </c>
      <c r="C116" s="49" t="s">
        <v>113</v>
      </c>
      <c r="D116" s="49" t="s">
        <v>67</v>
      </c>
      <c r="E116" s="50">
        <v>324935</v>
      </c>
      <c r="F116" s="50">
        <v>65618</v>
      </c>
      <c r="G116" s="50">
        <v>30209</v>
      </c>
      <c r="H116" s="50">
        <v>346094</v>
      </c>
      <c r="I116" s="50">
        <v>75233</v>
      </c>
      <c r="J116" s="50">
        <v>35477</v>
      </c>
      <c r="K116" s="30">
        <f t="shared" si="19"/>
        <v>21159</v>
      </c>
      <c r="L116" s="52">
        <f t="shared" si="20"/>
        <v>9615</v>
      </c>
      <c r="M116" s="52">
        <f t="shared" si="21"/>
        <v>5268</v>
      </c>
      <c r="N116" s="32">
        <f t="shared" si="22"/>
        <v>6.511763891239787</v>
      </c>
      <c r="O116" s="32">
        <f t="shared" si="23"/>
        <v>14.652991557194673</v>
      </c>
      <c r="P116" s="114">
        <f t="shared" si="24"/>
        <v>17.438511701810718</v>
      </c>
    </row>
    <row r="117" spans="2:16">
      <c r="B117" s="107">
        <v>16</v>
      </c>
      <c r="C117" s="49" t="s">
        <v>105</v>
      </c>
      <c r="D117" s="49" t="s">
        <v>59</v>
      </c>
      <c r="E117" s="50">
        <v>1242475</v>
      </c>
      <c r="F117" s="50">
        <v>191494</v>
      </c>
      <c r="G117" s="50">
        <v>38892</v>
      </c>
      <c r="H117" s="50">
        <v>1083000</v>
      </c>
      <c r="I117" s="50">
        <v>163284</v>
      </c>
      <c r="J117" s="50">
        <v>32619</v>
      </c>
      <c r="K117" s="52">
        <f t="shared" si="19"/>
        <v>-159475</v>
      </c>
      <c r="L117" s="52">
        <f t="shared" si="20"/>
        <v>-28210</v>
      </c>
      <c r="M117" s="52">
        <f t="shared" si="21"/>
        <v>-6273</v>
      </c>
      <c r="N117" s="32">
        <f t="shared" si="22"/>
        <v>-12.835268315257853</v>
      </c>
      <c r="O117" s="32">
        <f t="shared" si="23"/>
        <v>-14.731532058445696</v>
      </c>
      <c r="P117" s="114">
        <f t="shared" si="24"/>
        <v>-16.129281086084543</v>
      </c>
    </row>
    <row r="118" spans="2:16">
      <c r="B118" s="106">
        <v>17</v>
      </c>
      <c r="C118" s="49" t="s">
        <v>62</v>
      </c>
      <c r="D118" s="49" t="s">
        <v>59</v>
      </c>
      <c r="E118" s="50">
        <v>8377985</v>
      </c>
      <c r="F118" s="50">
        <v>675427</v>
      </c>
      <c r="G118" s="50">
        <v>60870</v>
      </c>
      <c r="H118" s="50">
        <v>4962065</v>
      </c>
      <c r="I118" s="50">
        <v>357342</v>
      </c>
      <c r="J118" s="50">
        <v>32364</v>
      </c>
      <c r="K118" s="30">
        <f t="shared" si="19"/>
        <v>-3415920</v>
      </c>
      <c r="L118" s="52">
        <f t="shared" si="20"/>
        <v>-318085</v>
      </c>
      <c r="M118" s="52">
        <f t="shared" si="21"/>
        <v>-28506</v>
      </c>
      <c r="N118" s="32">
        <f t="shared" si="22"/>
        <v>-40.77257240255264</v>
      </c>
      <c r="O118" s="32">
        <f t="shared" si="23"/>
        <v>-47.093912443535721</v>
      </c>
      <c r="P118" s="114">
        <f t="shared" si="24"/>
        <v>-46.830951207491374</v>
      </c>
    </row>
    <row r="119" spans="2:16">
      <c r="B119" s="107">
        <v>18</v>
      </c>
      <c r="C119" s="49" t="s">
        <v>106</v>
      </c>
      <c r="D119" s="49" t="s">
        <v>59</v>
      </c>
      <c r="E119" s="50">
        <v>2186864</v>
      </c>
      <c r="F119" s="50">
        <v>149373</v>
      </c>
      <c r="G119" s="50">
        <v>44097</v>
      </c>
      <c r="H119" s="50">
        <v>1635048</v>
      </c>
      <c r="I119" s="50">
        <v>104530</v>
      </c>
      <c r="J119" s="50">
        <v>31393</v>
      </c>
      <c r="K119" s="52">
        <f t="shared" si="19"/>
        <v>-551816</v>
      </c>
      <c r="L119" s="52">
        <f t="shared" si="20"/>
        <v>-44843</v>
      </c>
      <c r="M119" s="52">
        <f t="shared" si="21"/>
        <v>-12704</v>
      </c>
      <c r="N119" s="32">
        <f t="shared" si="22"/>
        <v>-25.233210661476889</v>
      </c>
      <c r="O119" s="32">
        <f t="shared" si="23"/>
        <v>-30.020820362448369</v>
      </c>
      <c r="P119" s="114">
        <f t="shared" si="24"/>
        <v>-28.809216046443069</v>
      </c>
    </row>
    <row r="120" spans="2:16">
      <c r="B120" s="106">
        <v>19</v>
      </c>
      <c r="C120" s="49" t="s">
        <v>107</v>
      </c>
      <c r="D120" s="49" t="s">
        <v>56</v>
      </c>
      <c r="E120" s="50">
        <v>1504</v>
      </c>
      <c r="F120" s="50">
        <v>163281</v>
      </c>
      <c r="G120" s="50">
        <v>24807</v>
      </c>
      <c r="H120" s="50">
        <v>2093</v>
      </c>
      <c r="I120" s="50">
        <v>197892</v>
      </c>
      <c r="J120" s="50">
        <v>30706</v>
      </c>
      <c r="K120" s="30">
        <f t="shared" si="19"/>
        <v>589</v>
      </c>
      <c r="L120" s="52">
        <f t="shared" si="20"/>
        <v>34611</v>
      </c>
      <c r="M120" s="52">
        <f t="shared" si="21"/>
        <v>5899</v>
      </c>
      <c r="N120" s="32">
        <f t="shared" si="22"/>
        <v>39.162234042553187</v>
      </c>
      <c r="O120" s="32">
        <f t="shared" si="23"/>
        <v>21.197199919157772</v>
      </c>
      <c r="P120" s="114">
        <f t="shared" si="24"/>
        <v>23.779578344822024</v>
      </c>
    </row>
    <row r="121" spans="2:16">
      <c r="B121" s="107">
        <v>20</v>
      </c>
      <c r="C121" s="49" t="s">
        <v>175</v>
      </c>
      <c r="D121" s="49" t="s">
        <v>59</v>
      </c>
      <c r="E121" s="50">
        <v>148620</v>
      </c>
      <c r="F121" s="50">
        <v>158458</v>
      </c>
      <c r="G121" s="50">
        <v>29556</v>
      </c>
      <c r="H121" s="50">
        <v>128468</v>
      </c>
      <c r="I121" s="50">
        <v>152548</v>
      </c>
      <c r="J121" s="50">
        <v>28461</v>
      </c>
      <c r="K121" s="52">
        <f t="shared" si="19"/>
        <v>-20152</v>
      </c>
      <c r="L121" s="30">
        <f t="shared" si="20"/>
        <v>-5910</v>
      </c>
      <c r="M121" s="52">
        <f t="shared" si="21"/>
        <v>-1095</v>
      </c>
      <c r="N121" s="32">
        <f t="shared" si="22"/>
        <v>-13.559413268739066</v>
      </c>
      <c r="O121" s="32">
        <f t="shared" si="23"/>
        <v>-3.7296949349354405</v>
      </c>
      <c r="P121" s="114">
        <f t="shared" si="24"/>
        <v>-3.704831506293139</v>
      </c>
    </row>
    <row r="122" spans="2:16">
      <c r="B122" s="106">
        <v>21</v>
      </c>
      <c r="C122" s="49" t="s">
        <v>118</v>
      </c>
      <c r="D122" s="49" t="s">
        <v>59</v>
      </c>
      <c r="E122" s="50">
        <v>1924767</v>
      </c>
      <c r="F122" s="50">
        <v>71777</v>
      </c>
      <c r="G122" s="50">
        <v>14947</v>
      </c>
      <c r="H122" s="50">
        <v>1988356</v>
      </c>
      <c r="I122" s="50">
        <v>130075</v>
      </c>
      <c r="J122" s="50">
        <v>26271</v>
      </c>
      <c r="K122" s="30">
        <f t="shared" si="19"/>
        <v>63589</v>
      </c>
      <c r="L122" s="30">
        <f t="shared" si="20"/>
        <v>58298</v>
      </c>
      <c r="M122" s="52">
        <f t="shared" si="21"/>
        <v>11324</v>
      </c>
      <c r="N122" s="32">
        <f t="shared" si="22"/>
        <v>3.3037245547123368</v>
      </c>
      <c r="O122" s="32">
        <f t="shared" si="23"/>
        <v>81.221003942767183</v>
      </c>
      <c r="P122" s="114">
        <f t="shared" si="24"/>
        <v>75.761022278718144</v>
      </c>
    </row>
    <row r="123" spans="2:16">
      <c r="B123" s="107">
        <v>22</v>
      </c>
      <c r="C123" s="49" t="s">
        <v>128</v>
      </c>
      <c r="D123" s="49" t="s">
        <v>129</v>
      </c>
      <c r="E123" s="50">
        <v>15570</v>
      </c>
      <c r="F123" s="50">
        <v>47985</v>
      </c>
      <c r="G123" s="50">
        <v>23924</v>
      </c>
      <c r="H123" s="50">
        <v>15588</v>
      </c>
      <c r="I123" s="50">
        <v>43583</v>
      </c>
      <c r="J123" s="50">
        <v>24099</v>
      </c>
      <c r="K123" s="30">
        <f t="shared" si="19"/>
        <v>18</v>
      </c>
      <c r="L123" s="30">
        <f t="shared" si="20"/>
        <v>-4402</v>
      </c>
      <c r="M123" s="52">
        <f t="shared" si="21"/>
        <v>175</v>
      </c>
      <c r="N123" s="32">
        <f t="shared" si="22"/>
        <v>0.11560693641618498</v>
      </c>
      <c r="O123" s="32">
        <f t="shared" si="23"/>
        <v>-9.1737001146191517</v>
      </c>
      <c r="P123" s="114">
        <f t="shared" si="24"/>
        <v>0.73148302959371347</v>
      </c>
    </row>
    <row r="124" spans="2:16">
      <c r="B124" s="106">
        <v>23</v>
      </c>
      <c r="C124" s="49" t="s">
        <v>126</v>
      </c>
      <c r="D124" s="49" t="s">
        <v>59</v>
      </c>
      <c r="E124" s="50">
        <v>601195</v>
      </c>
      <c r="F124" s="50">
        <v>60589</v>
      </c>
      <c r="G124" s="50">
        <v>39245</v>
      </c>
      <c r="H124" s="50">
        <v>336233</v>
      </c>
      <c r="I124" s="50">
        <v>32132</v>
      </c>
      <c r="J124" s="50">
        <v>23370</v>
      </c>
      <c r="K124" s="30">
        <f t="shared" si="19"/>
        <v>-264962</v>
      </c>
      <c r="L124" s="52">
        <f t="shared" si="20"/>
        <v>-28457</v>
      </c>
      <c r="M124" s="52">
        <f t="shared" si="21"/>
        <v>-15875</v>
      </c>
      <c r="N124" s="32">
        <f t="shared" si="22"/>
        <v>-44.072555493641829</v>
      </c>
      <c r="O124" s="32">
        <f t="shared" si="23"/>
        <v>-46.967271286867252</v>
      </c>
      <c r="P124" s="114">
        <f t="shared" si="24"/>
        <v>-40.451012867881261</v>
      </c>
    </row>
    <row r="125" spans="2:16">
      <c r="B125" s="107">
        <v>24</v>
      </c>
      <c r="C125" s="49" t="s">
        <v>176</v>
      </c>
      <c r="D125" s="49" t="s">
        <v>59</v>
      </c>
      <c r="E125" s="50">
        <v>15279</v>
      </c>
      <c r="F125" s="50">
        <v>3468</v>
      </c>
      <c r="G125" s="50">
        <v>1471</v>
      </c>
      <c r="H125" s="50">
        <v>237569</v>
      </c>
      <c r="I125" s="50">
        <v>54202</v>
      </c>
      <c r="J125" s="50">
        <v>23005</v>
      </c>
      <c r="K125" s="30">
        <f t="shared" si="19"/>
        <v>222290</v>
      </c>
      <c r="L125" s="52">
        <f t="shared" si="20"/>
        <v>50734</v>
      </c>
      <c r="M125" s="52">
        <f t="shared" si="21"/>
        <v>21534</v>
      </c>
      <c r="N125" s="32">
        <f t="shared" si="22"/>
        <v>1454.8727010930036</v>
      </c>
      <c r="O125" s="32">
        <f t="shared" si="23"/>
        <v>1462.9181084198385</v>
      </c>
      <c r="P125" s="114">
        <f t="shared" si="24"/>
        <v>1463.9021074099253</v>
      </c>
    </row>
    <row r="126" spans="2:16">
      <c r="B126" s="106">
        <v>25</v>
      </c>
      <c r="C126" s="49" t="s">
        <v>63</v>
      </c>
      <c r="D126" s="49" t="s">
        <v>59</v>
      </c>
      <c r="E126" s="50">
        <v>10514165</v>
      </c>
      <c r="F126" s="50">
        <v>368545</v>
      </c>
      <c r="G126" s="50">
        <v>18536</v>
      </c>
      <c r="H126" s="50">
        <v>6766485</v>
      </c>
      <c r="I126" s="50">
        <v>290946</v>
      </c>
      <c r="J126" s="50">
        <v>22161</v>
      </c>
      <c r="K126" s="30">
        <f t="shared" si="19"/>
        <v>-3747680</v>
      </c>
      <c r="L126" s="52">
        <f t="shared" si="20"/>
        <v>-77599</v>
      </c>
      <c r="M126" s="52">
        <f t="shared" si="21"/>
        <v>3625</v>
      </c>
      <c r="N126" s="32">
        <f t="shared" si="22"/>
        <v>-35.644104881367184</v>
      </c>
      <c r="O126" s="32">
        <f t="shared" si="23"/>
        <v>-21.055502041813074</v>
      </c>
      <c r="P126" s="114">
        <f t="shared" si="24"/>
        <v>19.556538627535605</v>
      </c>
    </row>
    <row r="127" spans="2:16">
      <c r="B127" s="107">
        <v>26</v>
      </c>
      <c r="C127" s="49" t="s">
        <v>159</v>
      </c>
      <c r="D127" s="49" t="s">
        <v>103</v>
      </c>
      <c r="E127" s="50">
        <v>0</v>
      </c>
      <c r="F127" s="50">
        <v>0</v>
      </c>
      <c r="G127" s="50">
        <v>0</v>
      </c>
      <c r="H127" s="50">
        <v>80</v>
      </c>
      <c r="I127" s="50">
        <v>16157</v>
      </c>
      <c r="J127" s="50">
        <v>21847</v>
      </c>
      <c r="K127" s="30">
        <f t="shared" si="19"/>
        <v>80</v>
      </c>
      <c r="L127" s="52">
        <f t="shared" si="20"/>
        <v>16157</v>
      </c>
      <c r="M127" s="52">
        <f t="shared" si="21"/>
        <v>21847</v>
      </c>
      <c r="N127" s="32">
        <v>100</v>
      </c>
      <c r="O127" s="32">
        <v>100</v>
      </c>
      <c r="P127" s="114">
        <v>100</v>
      </c>
    </row>
    <row r="128" spans="2:16">
      <c r="B128" s="106">
        <v>27</v>
      </c>
      <c r="C128" s="49" t="s">
        <v>127</v>
      </c>
      <c r="D128" s="49" t="s">
        <v>103</v>
      </c>
      <c r="E128" s="50">
        <v>4906</v>
      </c>
      <c r="F128" s="50">
        <v>33797</v>
      </c>
      <c r="G128" s="50">
        <v>14493</v>
      </c>
      <c r="H128" s="50">
        <v>6711</v>
      </c>
      <c r="I128" s="50">
        <v>48462</v>
      </c>
      <c r="J128" s="50">
        <v>20911</v>
      </c>
      <c r="K128" s="30">
        <f t="shared" si="19"/>
        <v>1805</v>
      </c>
      <c r="L128" s="52">
        <f t="shared" si="20"/>
        <v>14665</v>
      </c>
      <c r="M128" s="52">
        <f t="shared" si="21"/>
        <v>6418</v>
      </c>
      <c r="N128" s="32">
        <f t="shared" si="22"/>
        <v>36.791683652670201</v>
      </c>
      <c r="O128" s="32">
        <f t="shared" si="23"/>
        <v>43.391425274432642</v>
      </c>
      <c r="P128" s="114">
        <f t="shared" si="24"/>
        <v>44.283447181397918</v>
      </c>
    </row>
    <row r="129" spans="2:16">
      <c r="B129" s="107">
        <v>28</v>
      </c>
      <c r="C129" s="49" t="s">
        <v>131</v>
      </c>
      <c r="D129" s="49" t="s">
        <v>59</v>
      </c>
      <c r="E129" s="50">
        <v>375643</v>
      </c>
      <c r="F129" s="50">
        <v>48933</v>
      </c>
      <c r="G129" s="50">
        <v>14570</v>
      </c>
      <c r="H129" s="50">
        <v>637566</v>
      </c>
      <c r="I129" s="50">
        <v>68967</v>
      </c>
      <c r="J129" s="50">
        <v>20687</v>
      </c>
      <c r="K129" s="52">
        <f t="shared" si="19"/>
        <v>261923</v>
      </c>
      <c r="L129" s="52">
        <f t="shared" si="20"/>
        <v>20034</v>
      </c>
      <c r="M129" s="52">
        <f t="shared" si="21"/>
        <v>6117</v>
      </c>
      <c r="N129" s="32">
        <f t="shared" si="22"/>
        <v>69.726575498545159</v>
      </c>
      <c r="O129" s="32">
        <f t="shared" si="23"/>
        <v>40.941695788118452</v>
      </c>
      <c r="P129" s="114">
        <f t="shared" si="24"/>
        <v>41.983527796842829</v>
      </c>
    </row>
    <row r="130" spans="2:16">
      <c r="B130" s="106">
        <v>29</v>
      </c>
      <c r="C130" s="49" t="s">
        <v>119</v>
      </c>
      <c r="D130" s="49" t="s">
        <v>103</v>
      </c>
      <c r="E130" s="50">
        <v>57</v>
      </c>
      <c r="F130" s="50">
        <v>58864</v>
      </c>
      <c r="G130" s="50">
        <v>10844</v>
      </c>
      <c r="H130" s="50">
        <v>105</v>
      </c>
      <c r="I130" s="50">
        <v>108904</v>
      </c>
      <c r="J130" s="50">
        <v>20347</v>
      </c>
      <c r="K130" s="52">
        <f t="shared" si="19"/>
        <v>48</v>
      </c>
      <c r="L130" s="52">
        <f t="shared" si="20"/>
        <v>50040</v>
      </c>
      <c r="M130" s="52">
        <f t="shared" si="21"/>
        <v>9503</v>
      </c>
      <c r="N130" s="32">
        <f t="shared" si="22"/>
        <v>84.210526315789465</v>
      </c>
      <c r="O130" s="32">
        <f t="shared" si="23"/>
        <v>85.009513454743129</v>
      </c>
      <c r="P130" s="114">
        <f t="shared" si="24"/>
        <v>87.633714496495756</v>
      </c>
    </row>
    <row r="131" spans="2:16">
      <c r="B131" s="107">
        <v>30</v>
      </c>
      <c r="C131" s="49" t="s">
        <v>125</v>
      </c>
      <c r="D131" s="49" t="s">
        <v>59</v>
      </c>
      <c r="E131" s="50">
        <v>277853</v>
      </c>
      <c r="F131" s="50">
        <v>37095</v>
      </c>
      <c r="G131" s="50">
        <v>13896</v>
      </c>
      <c r="H131" s="50">
        <v>364251</v>
      </c>
      <c r="I131" s="50">
        <v>53721</v>
      </c>
      <c r="J131" s="50">
        <v>19051</v>
      </c>
      <c r="K131" s="52">
        <f t="shared" si="19"/>
        <v>86398</v>
      </c>
      <c r="L131" s="30">
        <f t="shared" si="20"/>
        <v>16626</v>
      </c>
      <c r="M131" s="52">
        <f t="shared" si="21"/>
        <v>5155</v>
      </c>
      <c r="N131" s="32">
        <f t="shared" si="22"/>
        <v>31.094859512044138</v>
      </c>
      <c r="O131" s="32">
        <f t="shared" si="23"/>
        <v>44.820056611403153</v>
      </c>
      <c r="P131" s="114">
        <f t="shared" si="24"/>
        <v>37.097006332757623</v>
      </c>
    </row>
    <row r="132" spans="2:16">
      <c r="B132" s="106">
        <v>31</v>
      </c>
      <c r="C132" s="49" t="s">
        <v>169</v>
      </c>
      <c r="D132" s="49" t="s">
        <v>170</v>
      </c>
      <c r="E132" s="50">
        <v>99</v>
      </c>
      <c r="F132" s="50">
        <v>758</v>
      </c>
      <c r="G132" s="50">
        <v>162</v>
      </c>
      <c r="H132" s="50">
        <v>25891</v>
      </c>
      <c r="I132" s="50">
        <v>88898</v>
      </c>
      <c r="J132" s="50">
        <v>18885</v>
      </c>
      <c r="K132" s="30">
        <f t="shared" si="19"/>
        <v>25792</v>
      </c>
      <c r="L132" s="30">
        <f t="shared" si="20"/>
        <v>88140</v>
      </c>
      <c r="M132" s="52">
        <f t="shared" si="21"/>
        <v>18723</v>
      </c>
      <c r="N132" s="32">
        <f t="shared" si="22"/>
        <v>26052.525252525254</v>
      </c>
      <c r="O132" s="32">
        <f t="shared" si="23"/>
        <v>11627.96833773087</v>
      </c>
      <c r="P132" s="114">
        <f t="shared" si="24"/>
        <v>11557.407407407407</v>
      </c>
    </row>
    <row r="133" spans="2:16">
      <c r="B133" s="107">
        <v>32</v>
      </c>
      <c r="C133" s="49" t="s">
        <v>158</v>
      </c>
      <c r="D133" s="49" t="s">
        <v>59</v>
      </c>
      <c r="E133" s="50">
        <v>5</v>
      </c>
      <c r="F133" s="50">
        <v>3</v>
      </c>
      <c r="G133" s="50">
        <v>1</v>
      </c>
      <c r="H133" s="50">
        <v>78228</v>
      </c>
      <c r="I133" s="50">
        <v>40310</v>
      </c>
      <c r="J133" s="50">
        <v>18599</v>
      </c>
      <c r="K133" s="30">
        <f t="shared" si="19"/>
        <v>78223</v>
      </c>
      <c r="L133" s="52">
        <f t="shared" si="20"/>
        <v>40307</v>
      </c>
      <c r="M133" s="52">
        <f t="shared" si="21"/>
        <v>18598</v>
      </c>
      <c r="N133" s="32">
        <f t="shared" si="22"/>
        <v>1564460</v>
      </c>
      <c r="O133" s="32">
        <f t="shared" si="23"/>
        <v>1343566.6666666665</v>
      </c>
      <c r="P133" s="114">
        <f t="shared" si="24"/>
        <v>1859800</v>
      </c>
    </row>
    <row r="134" spans="2:16">
      <c r="B134" s="106">
        <v>33</v>
      </c>
      <c r="C134" s="49" t="s">
        <v>130</v>
      </c>
      <c r="D134" s="49" t="s">
        <v>67</v>
      </c>
      <c r="E134" s="50">
        <v>57385</v>
      </c>
      <c r="F134" s="50">
        <v>28986</v>
      </c>
      <c r="G134" s="50">
        <v>15648</v>
      </c>
      <c r="H134" s="50">
        <v>42587</v>
      </c>
      <c r="I134" s="50">
        <v>33964</v>
      </c>
      <c r="J134" s="50">
        <v>18497</v>
      </c>
      <c r="K134" s="30">
        <f t="shared" si="19"/>
        <v>-14798</v>
      </c>
      <c r="L134" s="30">
        <f t="shared" si="20"/>
        <v>4978</v>
      </c>
      <c r="M134" s="52">
        <f t="shared" si="21"/>
        <v>2849</v>
      </c>
      <c r="N134" s="32">
        <f t="shared" si="22"/>
        <v>-25.787226627167374</v>
      </c>
      <c r="O134" s="32">
        <f t="shared" si="23"/>
        <v>17.173808045263232</v>
      </c>
      <c r="P134" s="114">
        <f t="shared" si="24"/>
        <v>18.206799591002046</v>
      </c>
    </row>
    <row r="135" spans="2:16">
      <c r="B135" s="107">
        <v>34</v>
      </c>
      <c r="C135" s="49" t="s">
        <v>114</v>
      </c>
      <c r="D135" s="49" t="s">
        <v>59</v>
      </c>
      <c r="E135" s="50">
        <v>359329</v>
      </c>
      <c r="F135" s="50">
        <v>60517</v>
      </c>
      <c r="G135" s="50">
        <v>14659</v>
      </c>
      <c r="H135" s="50">
        <v>397874</v>
      </c>
      <c r="I135" s="50">
        <v>76114</v>
      </c>
      <c r="J135" s="50">
        <v>18477</v>
      </c>
      <c r="K135" s="52">
        <f t="shared" si="19"/>
        <v>38545</v>
      </c>
      <c r="L135" s="30">
        <f t="shared" si="20"/>
        <v>15597</v>
      </c>
      <c r="M135" s="52">
        <f t="shared" si="21"/>
        <v>3818</v>
      </c>
      <c r="N135" s="32">
        <f t="shared" si="22"/>
        <v>10.726938265489288</v>
      </c>
      <c r="O135" s="32">
        <f t="shared" si="23"/>
        <v>25.772923310805229</v>
      </c>
      <c r="P135" s="114">
        <f t="shared" si="24"/>
        <v>26.045432839893579</v>
      </c>
    </row>
    <row r="136" spans="2:16">
      <c r="B136" s="106">
        <v>35</v>
      </c>
      <c r="C136" s="49" t="s">
        <v>120</v>
      </c>
      <c r="D136" s="49" t="s">
        <v>67</v>
      </c>
      <c r="E136" s="50">
        <v>1430996</v>
      </c>
      <c r="F136" s="50">
        <v>81810</v>
      </c>
      <c r="G136" s="50">
        <v>22412</v>
      </c>
      <c r="H136" s="50">
        <v>1743350</v>
      </c>
      <c r="I136" s="50">
        <v>73126</v>
      </c>
      <c r="J136" s="50">
        <v>18075</v>
      </c>
      <c r="K136" s="52">
        <f t="shared" si="19"/>
        <v>312354</v>
      </c>
      <c r="L136" s="52">
        <f t="shared" si="20"/>
        <v>-8684</v>
      </c>
      <c r="M136" s="52">
        <f t="shared" si="21"/>
        <v>-4337</v>
      </c>
      <c r="N136" s="32">
        <f t="shared" si="22"/>
        <v>21.827733969906273</v>
      </c>
      <c r="O136" s="32">
        <f t="shared" si="23"/>
        <v>-10.614839261703949</v>
      </c>
      <c r="P136" s="114">
        <f t="shared" si="24"/>
        <v>-19.351240406924859</v>
      </c>
    </row>
    <row r="137" spans="2:16">
      <c r="B137" s="107">
        <v>36</v>
      </c>
      <c r="C137" s="49" t="s">
        <v>117</v>
      </c>
      <c r="D137" s="49" t="s">
        <v>59</v>
      </c>
      <c r="E137" s="50">
        <v>2466066</v>
      </c>
      <c r="F137" s="50">
        <v>103125</v>
      </c>
      <c r="G137" s="50">
        <v>19778</v>
      </c>
      <c r="H137" s="50">
        <v>1699300</v>
      </c>
      <c r="I137" s="50">
        <v>70888</v>
      </c>
      <c r="J137" s="50">
        <v>17419</v>
      </c>
      <c r="K137" s="52">
        <f t="shared" si="19"/>
        <v>-766766</v>
      </c>
      <c r="L137" s="30">
        <f t="shared" si="20"/>
        <v>-32237</v>
      </c>
      <c r="M137" s="52">
        <f t="shared" si="21"/>
        <v>-2359</v>
      </c>
      <c r="N137" s="32">
        <f t="shared" si="22"/>
        <v>-31.09267959576102</v>
      </c>
      <c r="O137" s="32">
        <f t="shared" si="23"/>
        <v>-31.260121212121213</v>
      </c>
      <c r="P137" s="114">
        <f t="shared" si="24"/>
        <v>-11.927394074223885</v>
      </c>
    </row>
    <row r="138" spans="2:16">
      <c r="B138" s="106">
        <v>37</v>
      </c>
      <c r="C138" s="49" t="s">
        <v>121</v>
      </c>
      <c r="D138" s="49" t="s">
        <v>67</v>
      </c>
      <c r="E138" s="50">
        <v>845568</v>
      </c>
      <c r="F138" s="50">
        <v>75588</v>
      </c>
      <c r="G138" s="50">
        <v>23815</v>
      </c>
      <c r="H138" s="50">
        <v>498917</v>
      </c>
      <c r="I138" s="50">
        <v>53102</v>
      </c>
      <c r="J138" s="50">
        <v>16902</v>
      </c>
      <c r="K138" s="30">
        <f t="shared" si="19"/>
        <v>-346651</v>
      </c>
      <c r="L138" s="52">
        <f t="shared" si="20"/>
        <v>-22486</v>
      </c>
      <c r="M138" s="52">
        <f t="shared" si="21"/>
        <v>-6913</v>
      </c>
      <c r="N138" s="32">
        <f t="shared" si="22"/>
        <v>-40.996229753254617</v>
      </c>
      <c r="O138" s="32">
        <f t="shared" si="23"/>
        <v>-29.748108165317245</v>
      </c>
      <c r="P138" s="114">
        <f t="shared" si="24"/>
        <v>-29.027923577577159</v>
      </c>
    </row>
    <row r="139" spans="2:16">
      <c r="B139" s="107">
        <v>38</v>
      </c>
      <c r="C139" s="49" t="s">
        <v>172</v>
      </c>
      <c r="D139" s="49" t="s">
        <v>59</v>
      </c>
      <c r="E139" s="50">
        <v>51975</v>
      </c>
      <c r="F139" s="50">
        <v>19270</v>
      </c>
      <c r="G139" s="50">
        <v>3540</v>
      </c>
      <c r="H139" s="50">
        <v>235137</v>
      </c>
      <c r="I139" s="50">
        <v>98012</v>
      </c>
      <c r="J139" s="50">
        <v>15166</v>
      </c>
      <c r="K139" s="52">
        <f t="shared" si="19"/>
        <v>183162</v>
      </c>
      <c r="L139" s="52">
        <f t="shared" si="20"/>
        <v>78742</v>
      </c>
      <c r="M139" s="52">
        <f t="shared" si="21"/>
        <v>11626</v>
      </c>
      <c r="N139" s="32">
        <f t="shared" si="22"/>
        <v>352.40404040404042</v>
      </c>
      <c r="O139" s="32">
        <f t="shared" si="23"/>
        <v>408.62480539699015</v>
      </c>
      <c r="P139" s="114">
        <f t="shared" si="24"/>
        <v>328.41807909604518</v>
      </c>
    </row>
    <row r="140" spans="2:16">
      <c r="B140" s="106">
        <v>39</v>
      </c>
      <c r="C140" s="49" t="s">
        <v>160</v>
      </c>
      <c r="D140" s="49" t="s">
        <v>59</v>
      </c>
      <c r="E140" s="50">
        <v>105676</v>
      </c>
      <c r="F140" s="50">
        <v>45689</v>
      </c>
      <c r="G140" s="50">
        <v>11564</v>
      </c>
      <c r="H140" s="50">
        <v>131189</v>
      </c>
      <c r="I140" s="50">
        <v>52711</v>
      </c>
      <c r="J140" s="50">
        <v>15051</v>
      </c>
      <c r="K140" s="52">
        <f t="shared" si="19"/>
        <v>25513</v>
      </c>
      <c r="L140" s="52">
        <f t="shared" si="20"/>
        <v>7022</v>
      </c>
      <c r="M140" s="52">
        <f t="shared" si="21"/>
        <v>3487</v>
      </c>
      <c r="N140" s="32">
        <f t="shared" si="22"/>
        <v>24.142662477762215</v>
      </c>
      <c r="O140" s="32">
        <f t="shared" si="23"/>
        <v>15.369126047845214</v>
      </c>
      <c r="P140" s="114">
        <f t="shared" si="24"/>
        <v>30.15392597717053</v>
      </c>
    </row>
    <row r="141" spans="2:16">
      <c r="B141" s="107">
        <v>40</v>
      </c>
      <c r="C141" s="49" t="s">
        <v>161</v>
      </c>
      <c r="D141" s="49" t="s">
        <v>162</v>
      </c>
      <c r="E141" s="50">
        <v>141452</v>
      </c>
      <c r="F141" s="50">
        <v>16993</v>
      </c>
      <c r="G141" s="50">
        <v>11264</v>
      </c>
      <c r="H141" s="50">
        <v>161041</v>
      </c>
      <c r="I141" s="50">
        <v>23369</v>
      </c>
      <c r="J141" s="50">
        <v>14432</v>
      </c>
      <c r="K141" s="30">
        <f t="shared" si="19"/>
        <v>19589</v>
      </c>
      <c r="L141" s="52">
        <f t="shared" si="20"/>
        <v>6376</v>
      </c>
      <c r="M141" s="52">
        <f t="shared" si="21"/>
        <v>3168</v>
      </c>
      <c r="N141" s="32">
        <f t="shared" si="22"/>
        <v>13.848513983542121</v>
      </c>
      <c r="O141" s="32">
        <f t="shared" si="23"/>
        <v>37.521332313305479</v>
      </c>
      <c r="P141" s="114">
        <f t="shared" si="24"/>
        <v>28.125</v>
      </c>
    </row>
    <row r="142" spans="2:16">
      <c r="B142" s="106">
        <v>41</v>
      </c>
      <c r="C142" s="49" t="s">
        <v>173</v>
      </c>
      <c r="D142" s="49" t="s">
        <v>168</v>
      </c>
      <c r="E142" s="50">
        <v>753</v>
      </c>
      <c r="F142" s="50">
        <v>244</v>
      </c>
      <c r="G142" s="50">
        <v>12</v>
      </c>
      <c r="H142" s="50">
        <v>468865</v>
      </c>
      <c r="I142" s="50">
        <v>47120</v>
      </c>
      <c r="J142" s="50">
        <v>14115</v>
      </c>
      <c r="K142" s="52">
        <f t="shared" si="19"/>
        <v>468112</v>
      </c>
      <c r="L142" s="52">
        <f t="shared" si="20"/>
        <v>46876</v>
      </c>
      <c r="M142" s="52">
        <f t="shared" si="21"/>
        <v>14103</v>
      </c>
      <c r="N142" s="32">
        <f t="shared" si="22"/>
        <v>62166.26826029217</v>
      </c>
      <c r="O142" s="32">
        <f t="shared" si="23"/>
        <v>19211.475409836065</v>
      </c>
      <c r="P142" s="114">
        <f t="shared" si="24"/>
        <v>117525</v>
      </c>
    </row>
    <row r="143" spans="2:16">
      <c r="B143" s="107">
        <v>42</v>
      </c>
      <c r="C143" s="49" t="s">
        <v>124</v>
      </c>
      <c r="D143" s="49" t="s">
        <v>59</v>
      </c>
      <c r="E143" s="50">
        <v>4800960</v>
      </c>
      <c r="F143" s="50">
        <v>36014</v>
      </c>
      <c r="G143" s="50">
        <v>6648</v>
      </c>
      <c r="H143" s="50">
        <v>8814140</v>
      </c>
      <c r="I143" s="50">
        <v>70931</v>
      </c>
      <c r="J143" s="50">
        <v>13624</v>
      </c>
      <c r="K143" s="30">
        <f t="shared" si="19"/>
        <v>4013180</v>
      </c>
      <c r="L143" s="30">
        <f t="shared" si="20"/>
        <v>34917</v>
      </c>
      <c r="M143" s="52">
        <f t="shared" si="21"/>
        <v>6976</v>
      </c>
      <c r="N143" s="32">
        <f t="shared" si="22"/>
        <v>83.591198426981279</v>
      </c>
      <c r="O143" s="32">
        <f t="shared" si="23"/>
        <v>96.953962347975789</v>
      </c>
      <c r="P143" s="114">
        <f t="shared" si="24"/>
        <v>104.93381468110709</v>
      </c>
    </row>
    <row r="144" spans="2:16">
      <c r="B144" s="106">
        <v>43</v>
      </c>
      <c r="C144" s="49" t="s">
        <v>122</v>
      </c>
      <c r="D144" s="49" t="s">
        <v>59</v>
      </c>
      <c r="E144" s="50">
        <v>523200</v>
      </c>
      <c r="F144" s="50">
        <v>69866</v>
      </c>
      <c r="G144" s="50">
        <v>9404</v>
      </c>
      <c r="H144" s="50">
        <v>596125</v>
      </c>
      <c r="I144" s="50">
        <v>121269</v>
      </c>
      <c r="J144" s="50">
        <v>12496</v>
      </c>
      <c r="K144" s="30">
        <f t="shared" si="19"/>
        <v>72925</v>
      </c>
      <c r="L144" s="52">
        <f t="shared" si="20"/>
        <v>51403</v>
      </c>
      <c r="M144" s="52">
        <f t="shared" si="21"/>
        <v>3092</v>
      </c>
      <c r="N144" s="32">
        <f t="shared" si="22"/>
        <v>13.938264525993885</v>
      </c>
      <c r="O144" s="32">
        <f t="shared" si="23"/>
        <v>73.573698222311279</v>
      </c>
      <c r="P144" s="114">
        <f t="shared" si="24"/>
        <v>32.879625691195237</v>
      </c>
    </row>
    <row r="145" spans="2:16">
      <c r="B145" s="107">
        <v>44</v>
      </c>
      <c r="C145" s="49" t="s">
        <v>174</v>
      </c>
      <c r="D145" s="49" t="s">
        <v>59</v>
      </c>
      <c r="E145" s="50">
        <v>6642086</v>
      </c>
      <c r="F145" s="50">
        <v>116091</v>
      </c>
      <c r="G145" s="50">
        <v>21341</v>
      </c>
      <c r="H145" s="50">
        <v>3477460</v>
      </c>
      <c r="I145" s="50">
        <v>50277</v>
      </c>
      <c r="J145" s="50">
        <v>11553</v>
      </c>
      <c r="K145" s="30">
        <f t="shared" si="19"/>
        <v>-3164626</v>
      </c>
      <c r="L145" s="52">
        <f t="shared" si="20"/>
        <v>-65814</v>
      </c>
      <c r="M145" s="52">
        <f t="shared" si="21"/>
        <v>-9788</v>
      </c>
      <c r="N145" s="32">
        <f t="shared" si="22"/>
        <v>-47.645062108500255</v>
      </c>
      <c r="O145" s="32">
        <f t="shared" si="23"/>
        <v>-56.691733209292707</v>
      </c>
      <c r="P145" s="114">
        <f t="shared" si="24"/>
        <v>-45.864767349233873</v>
      </c>
    </row>
    <row r="146" spans="2:16">
      <c r="B146" s="106">
        <v>45</v>
      </c>
      <c r="C146" s="49" t="s">
        <v>132</v>
      </c>
      <c r="D146" s="49" t="s">
        <v>103</v>
      </c>
      <c r="E146" s="50">
        <v>2166</v>
      </c>
      <c r="F146" s="50">
        <v>34006</v>
      </c>
      <c r="G146" s="50">
        <v>11900</v>
      </c>
      <c r="H146" s="50">
        <v>1960</v>
      </c>
      <c r="I146" s="50">
        <v>29842</v>
      </c>
      <c r="J146" s="50">
        <v>10682</v>
      </c>
      <c r="K146" s="30">
        <f t="shared" si="19"/>
        <v>-206</v>
      </c>
      <c r="L146" s="52">
        <f t="shared" si="20"/>
        <v>-4164</v>
      </c>
      <c r="M146" s="52">
        <f t="shared" si="21"/>
        <v>-1218</v>
      </c>
      <c r="N146" s="32">
        <f t="shared" si="22"/>
        <v>-9.510618651892889</v>
      </c>
      <c r="O146" s="32">
        <f t="shared" si="23"/>
        <v>-12.244897959183673</v>
      </c>
      <c r="P146" s="114">
        <f t="shared" si="24"/>
        <v>-10.23529411764706</v>
      </c>
    </row>
    <row r="147" spans="2:16">
      <c r="B147" s="107">
        <v>46</v>
      </c>
      <c r="C147" s="49" t="s">
        <v>178</v>
      </c>
      <c r="D147" s="49" t="s">
        <v>59</v>
      </c>
      <c r="E147" s="50">
        <v>0</v>
      </c>
      <c r="F147" s="50">
        <v>0</v>
      </c>
      <c r="G147" s="50">
        <v>0</v>
      </c>
      <c r="H147" s="50">
        <v>736906</v>
      </c>
      <c r="I147" s="50">
        <v>48921</v>
      </c>
      <c r="J147" s="50">
        <v>10445</v>
      </c>
      <c r="K147" s="30">
        <f t="shared" si="19"/>
        <v>736906</v>
      </c>
      <c r="L147" s="30">
        <f t="shared" si="20"/>
        <v>48921</v>
      </c>
      <c r="M147" s="52">
        <f t="shared" si="21"/>
        <v>10445</v>
      </c>
      <c r="N147" s="32">
        <v>100</v>
      </c>
      <c r="O147" s="32">
        <v>100</v>
      </c>
      <c r="P147" s="114">
        <v>100</v>
      </c>
    </row>
    <row r="148" spans="2:16">
      <c r="B148" s="106">
        <v>47</v>
      </c>
      <c r="C148" s="49" t="s">
        <v>197</v>
      </c>
      <c r="D148" s="49" t="s">
        <v>76</v>
      </c>
      <c r="E148" s="50">
        <v>62143</v>
      </c>
      <c r="F148" s="50">
        <v>32971</v>
      </c>
      <c r="G148" s="50">
        <v>10650</v>
      </c>
      <c r="H148" s="50">
        <v>102282</v>
      </c>
      <c r="I148" s="50">
        <v>35228</v>
      </c>
      <c r="J148" s="50">
        <v>10289</v>
      </c>
      <c r="K148" s="52">
        <f t="shared" si="19"/>
        <v>40139</v>
      </c>
      <c r="L148" s="52">
        <f t="shared" si="20"/>
        <v>2257</v>
      </c>
      <c r="M148" s="52">
        <f t="shared" si="21"/>
        <v>-361</v>
      </c>
      <c r="N148" s="32">
        <f t="shared" si="22"/>
        <v>64.591345767021224</v>
      </c>
      <c r="O148" s="52">
        <f t="shared" si="23"/>
        <v>6.8454096023778472</v>
      </c>
      <c r="P148" s="114">
        <f t="shared" si="24"/>
        <v>-3.389671361502347</v>
      </c>
    </row>
    <row r="149" spans="2:16">
      <c r="B149" s="107">
        <v>48</v>
      </c>
      <c r="C149" s="49" t="s">
        <v>177</v>
      </c>
      <c r="D149" s="49" t="s">
        <v>59</v>
      </c>
      <c r="E149" s="50">
        <v>24155</v>
      </c>
      <c r="F149" s="50">
        <v>13472</v>
      </c>
      <c r="G149" s="50">
        <v>7086</v>
      </c>
      <c r="H149" s="50">
        <v>44175</v>
      </c>
      <c r="I149" s="50">
        <v>18010</v>
      </c>
      <c r="J149" s="50">
        <v>9785</v>
      </c>
      <c r="K149" s="30">
        <f t="shared" si="19"/>
        <v>20020</v>
      </c>
      <c r="L149" s="52">
        <f t="shared" si="20"/>
        <v>4538</v>
      </c>
      <c r="M149" s="52">
        <f t="shared" si="21"/>
        <v>2699</v>
      </c>
      <c r="N149" s="32">
        <f t="shared" si="22"/>
        <v>82.881391016352723</v>
      </c>
      <c r="O149" s="32">
        <f t="shared" si="23"/>
        <v>33.684679334916865</v>
      </c>
      <c r="P149" s="114">
        <f t="shared" si="24"/>
        <v>38.089189952018067</v>
      </c>
    </row>
    <row r="150" spans="2:16">
      <c r="B150" s="106">
        <v>49</v>
      </c>
      <c r="C150" s="49" t="s">
        <v>116</v>
      </c>
      <c r="D150" s="49" t="s">
        <v>103</v>
      </c>
      <c r="E150" s="50">
        <v>19083</v>
      </c>
      <c r="F150" s="50">
        <v>75477</v>
      </c>
      <c r="G150" s="50">
        <v>14145</v>
      </c>
      <c r="H150" s="50">
        <v>13585</v>
      </c>
      <c r="I150" s="50">
        <v>50732</v>
      </c>
      <c r="J150" s="50">
        <v>9587</v>
      </c>
      <c r="K150" s="52">
        <f t="shared" si="19"/>
        <v>-5498</v>
      </c>
      <c r="L150" s="52">
        <f t="shared" si="20"/>
        <v>-24745</v>
      </c>
      <c r="M150" s="52">
        <f t="shared" si="21"/>
        <v>-4558</v>
      </c>
      <c r="N150" s="32">
        <f t="shared" si="22"/>
        <v>-28.810983597966779</v>
      </c>
      <c r="O150" s="32">
        <f t="shared" si="23"/>
        <v>-32.784821866263897</v>
      </c>
      <c r="P150" s="114">
        <f t="shared" si="24"/>
        <v>-32.223400494874518</v>
      </c>
    </row>
    <row r="151" spans="2:16" ht="18" thickBot="1">
      <c r="B151" s="116">
        <v>50</v>
      </c>
      <c r="C151" s="117" t="s">
        <v>198</v>
      </c>
      <c r="D151" s="117" t="s">
        <v>79</v>
      </c>
      <c r="E151" s="118">
        <v>6852</v>
      </c>
      <c r="F151" s="118">
        <v>9556</v>
      </c>
      <c r="G151" s="118">
        <v>2582</v>
      </c>
      <c r="H151" s="118">
        <v>22880</v>
      </c>
      <c r="I151" s="118">
        <v>35607</v>
      </c>
      <c r="J151" s="118">
        <v>9555</v>
      </c>
      <c r="K151" s="112">
        <f t="shared" si="19"/>
        <v>16028</v>
      </c>
      <c r="L151" s="112">
        <f t="shared" si="20"/>
        <v>26051</v>
      </c>
      <c r="M151" s="112">
        <f t="shared" si="21"/>
        <v>6973</v>
      </c>
      <c r="N151" s="119">
        <f t="shared" si="22"/>
        <v>233.91710449503793</v>
      </c>
      <c r="O151" s="119">
        <f t="shared" si="23"/>
        <v>272.61406446211805</v>
      </c>
      <c r="P151" s="120">
        <f t="shared" si="24"/>
        <v>270.0619674670798</v>
      </c>
    </row>
    <row r="153" spans="2:16" ht="18" thickBot="1"/>
    <row r="154" spans="2:16" ht="30" customHeight="1" thickBot="1">
      <c r="B154" s="171" t="s">
        <v>69</v>
      </c>
      <c r="C154" s="172"/>
      <c r="D154" s="172"/>
      <c r="E154" s="172"/>
      <c r="F154" s="172"/>
      <c r="G154" s="172"/>
      <c r="H154" s="172"/>
      <c r="I154" s="172"/>
      <c r="J154" s="172"/>
      <c r="K154" s="172"/>
      <c r="L154" s="173"/>
      <c r="M154" s="104"/>
    </row>
    <row r="155" spans="2:16">
      <c r="B155" s="177" t="s">
        <v>45</v>
      </c>
      <c r="C155" s="178" t="s">
        <v>70</v>
      </c>
      <c r="D155" s="178" t="s">
        <v>47</v>
      </c>
      <c r="E155" s="178" t="s">
        <v>181</v>
      </c>
      <c r="F155" s="178"/>
      <c r="G155" s="178"/>
      <c r="H155" s="178" t="s">
        <v>190</v>
      </c>
      <c r="I155" s="178"/>
      <c r="J155" s="178"/>
      <c r="K155" s="178" t="s">
        <v>48</v>
      </c>
      <c r="L155" s="179"/>
    </row>
    <row r="156" spans="2:16">
      <c r="B156" s="174"/>
      <c r="C156" s="175"/>
      <c r="D156" s="175"/>
      <c r="E156" s="33" t="s">
        <v>50</v>
      </c>
      <c r="F156" s="33" t="s">
        <v>51</v>
      </c>
      <c r="G156" s="33" t="s">
        <v>52</v>
      </c>
      <c r="H156" s="33" t="s">
        <v>50</v>
      </c>
      <c r="I156" s="33" t="s">
        <v>51</v>
      </c>
      <c r="J156" s="33" t="s">
        <v>52</v>
      </c>
      <c r="K156" s="33" t="s">
        <v>53</v>
      </c>
      <c r="L156" s="105" t="s">
        <v>71</v>
      </c>
    </row>
    <row r="157" spans="2:16">
      <c r="B157" s="106">
        <v>1</v>
      </c>
      <c r="C157" s="47" t="s">
        <v>74</v>
      </c>
      <c r="D157" s="45" t="s">
        <v>59</v>
      </c>
      <c r="E157" s="152">
        <v>725577</v>
      </c>
      <c r="F157" s="152">
        <v>100844</v>
      </c>
      <c r="G157" s="152">
        <v>3.39</v>
      </c>
      <c r="H157" s="152">
        <v>1099053</v>
      </c>
      <c r="I157" s="153">
        <v>160787</v>
      </c>
      <c r="J157" s="152">
        <v>5.2</v>
      </c>
      <c r="K157" s="153">
        <f>I157-F157</f>
        <v>59943</v>
      </c>
      <c r="L157" s="160">
        <f>K157/F157*100</f>
        <v>59.44131529887747</v>
      </c>
    </row>
    <row r="158" spans="2:16">
      <c r="B158" s="107">
        <v>2</v>
      </c>
      <c r="C158" s="48" t="s">
        <v>73</v>
      </c>
      <c r="D158" s="45" t="s">
        <v>59</v>
      </c>
      <c r="E158" s="161">
        <v>257220</v>
      </c>
      <c r="F158" s="161">
        <v>100844</v>
      </c>
      <c r="G158" s="161">
        <v>1675.4</v>
      </c>
      <c r="H158" s="82">
        <v>302740</v>
      </c>
      <c r="I158" s="81">
        <v>112385</v>
      </c>
      <c r="J158" s="154">
        <v>1988.65</v>
      </c>
      <c r="K158" s="153">
        <f t="shared" ref="K158:K173" si="25">I158-F158</f>
        <v>11541</v>
      </c>
      <c r="L158" s="160">
        <f t="shared" ref="L158:L172" si="26">K158/F158*100</f>
        <v>11.444409186466226</v>
      </c>
    </row>
    <row r="159" spans="2:16">
      <c r="B159" s="106">
        <v>3</v>
      </c>
      <c r="C159" s="47" t="s">
        <v>72</v>
      </c>
      <c r="D159" s="46" t="s">
        <v>59</v>
      </c>
      <c r="E159" s="162">
        <v>337599</v>
      </c>
      <c r="F159" s="162">
        <v>99293</v>
      </c>
      <c r="G159" s="162">
        <v>340.2</v>
      </c>
      <c r="H159" s="82">
        <v>359660</v>
      </c>
      <c r="I159" s="81">
        <v>69944</v>
      </c>
      <c r="J159" s="154">
        <v>363.39</v>
      </c>
      <c r="K159" s="153">
        <f t="shared" si="25"/>
        <v>-29349</v>
      </c>
      <c r="L159" s="160">
        <f t="shared" si="26"/>
        <v>-29.557974882418701</v>
      </c>
    </row>
    <row r="160" spans="2:16">
      <c r="B160" s="107">
        <v>4</v>
      </c>
      <c r="C160" s="48" t="s">
        <v>75</v>
      </c>
      <c r="D160" s="45" t="s">
        <v>76</v>
      </c>
      <c r="E160" s="162">
        <v>83603</v>
      </c>
      <c r="F160" s="162">
        <v>76419</v>
      </c>
      <c r="G160" s="162">
        <v>8.4700000000000006</v>
      </c>
      <c r="H160" s="83">
        <v>3100</v>
      </c>
      <c r="I160" s="83">
        <v>63552</v>
      </c>
      <c r="J160" s="155">
        <v>7.01</v>
      </c>
      <c r="K160" s="153">
        <f t="shared" si="25"/>
        <v>-12867</v>
      </c>
      <c r="L160" s="160">
        <f t="shared" si="26"/>
        <v>-16.837435716248578</v>
      </c>
    </row>
    <row r="161" spans="2:14">
      <c r="B161" s="106">
        <v>5</v>
      </c>
      <c r="C161" s="47" t="s">
        <v>78</v>
      </c>
      <c r="D161" s="46" t="s">
        <v>79</v>
      </c>
      <c r="E161" s="161">
        <v>124000</v>
      </c>
      <c r="F161" s="161">
        <v>18650</v>
      </c>
      <c r="G161" s="161">
        <v>0.45</v>
      </c>
      <c r="H161" s="78">
        <v>281000</v>
      </c>
      <c r="I161" s="79">
        <v>46869</v>
      </c>
      <c r="J161" s="156">
        <v>0.91</v>
      </c>
      <c r="K161" s="153">
        <f t="shared" si="25"/>
        <v>28219</v>
      </c>
      <c r="L161" s="160">
        <f t="shared" si="26"/>
        <v>151.30831099195709</v>
      </c>
    </row>
    <row r="162" spans="2:14">
      <c r="B162" s="107">
        <v>6</v>
      </c>
      <c r="C162" s="48" t="s">
        <v>80</v>
      </c>
      <c r="D162" s="45" t="s">
        <v>79</v>
      </c>
      <c r="E162" s="162">
        <v>266</v>
      </c>
      <c r="F162" s="162">
        <v>8540</v>
      </c>
      <c r="G162" s="162">
        <v>0.56999999999999995</v>
      </c>
      <c r="H162" s="80">
        <v>1404</v>
      </c>
      <c r="I162" s="83">
        <v>43198</v>
      </c>
      <c r="J162" s="155">
        <v>1.47</v>
      </c>
      <c r="K162" s="153">
        <f t="shared" si="25"/>
        <v>34658</v>
      </c>
      <c r="L162" s="160">
        <f t="shared" si="26"/>
        <v>405.83138173302109</v>
      </c>
    </row>
    <row r="163" spans="2:14">
      <c r="B163" s="106">
        <v>7</v>
      </c>
      <c r="C163" s="48" t="s">
        <v>185</v>
      </c>
      <c r="D163" s="45" t="s">
        <v>59</v>
      </c>
      <c r="E163" s="162">
        <v>0</v>
      </c>
      <c r="F163" s="162">
        <v>0</v>
      </c>
      <c r="G163" s="162">
        <v>0</v>
      </c>
      <c r="H163" s="80">
        <v>38000</v>
      </c>
      <c r="I163" s="83">
        <v>10336</v>
      </c>
      <c r="J163" s="155">
        <v>190.34</v>
      </c>
      <c r="K163" s="153">
        <f t="shared" si="25"/>
        <v>10336</v>
      </c>
      <c r="L163" s="165">
        <v>100</v>
      </c>
    </row>
    <row r="164" spans="2:14">
      <c r="B164" s="107">
        <v>8</v>
      </c>
      <c r="C164" s="47" t="s">
        <v>77</v>
      </c>
      <c r="D164" s="46" t="s">
        <v>59</v>
      </c>
      <c r="E164" s="161">
        <v>32000</v>
      </c>
      <c r="F164" s="161">
        <v>2340</v>
      </c>
      <c r="G164" s="161">
        <v>32.229999999999997</v>
      </c>
      <c r="H164" s="78">
        <v>141799</v>
      </c>
      <c r="I164" s="79">
        <v>10326</v>
      </c>
      <c r="J164" s="156">
        <v>142.59</v>
      </c>
      <c r="K164" s="153">
        <f>I164-F164</f>
        <v>7986</v>
      </c>
      <c r="L164" s="160">
        <f>K164/F164*100</f>
        <v>341.28205128205127</v>
      </c>
    </row>
    <row r="165" spans="2:14">
      <c r="B165" s="106">
        <v>9</v>
      </c>
      <c r="C165" s="48" t="s">
        <v>81</v>
      </c>
      <c r="D165" s="45" t="s">
        <v>59</v>
      </c>
      <c r="E165" s="162">
        <v>12000</v>
      </c>
      <c r="F165" s="162">
        <v>7680</v>
      </c>
      <c r="G165" s="162">
        <v>0.23</v>
      </c>
      <c r="H165" s="76">
        <v>9000</v>
      </c>
      <c r="I165" s="84">
        <v>5760</v>
      </c>
      <c r="J165" s="157">
        <v>0.12</v>
      </c>
      <c r="K165" s="153">
        <f>I165-F165</f>
        <v>-1920</v>
      </c>
      <c r="L165" s="160">
        <f>K165/F165*100</f>
        <v>-25</v>
      </c>
    </row>
    <row r="166" spans="2:14">
      <c r="B166" s="107">
        <v>10</v>
      </c>
      <c r="C166" s="48" t="s">
        <v>100</v>
      </c>
      <c r="D166" s="45" t="s">
        <v>59</v>
      </c>
      <c r="E166" s="161">
        <v>109275</v>
      </c>
      <c r="F166" s="161">
        <v>7446</v>
      </c>
      <c r="G166" s="161">
        <v>2.37</v>
      </c>
      <c r="H166" s="78">
        <v>85064</v>
      </c>
      <c r="I166" s="79">
        <v>5647</v>
      </c>
      <c r="J166" s="156">
        <v>0.8</v>
      </c>
      <c r="K166" s="153">
        <f t="shared" si="25"/>
        <v>-1799</v>
      </c>
      <c r="L166" s="160">
        <f t="shared" si="26"/>
        <v>-24.160623153370938</v>
      </c>
    </row>
    <row r="167" spans="2:14" ht="18" thickBot="1">
      <c r="B167" s="106">
        <v>11</v>
      </c>
      <c r="C167" s="47" t="s">
        <v>82</v>
      </c>
      <c r="D167" s="46" t="s">
        <v>59</v>
      </c>
      <c r="E167" s="161">
        <v>68750</v>
      </c>
      <c r="F167" s="161">
        <v>3060</v>
      </c>
      <c r="G167" s="161">
        <v>0.68</v>
      </c>
      <c r="H167" s="78">
        <v>66500</v>
      </c>
      <c r="I167" s="79">
        <v>3440</v>
      </c>
      <c r="J167" s="156">
        <v>0.46</v>
      </c>
      <c r="K167" s="153">
        <f>I167-F167</f>
        <v>380</v>
      </c>
      <c r="L167" s="160">
        <f>K167/F167*100</f>
        <v>12.418300653594772</v>
      </c>
    </row>
    <row r="168" spans="2:14" ht="18" thickBot="1">
      <c r="B168" s="107">
        <v>12</v>
      </c>
      <c r="C168" s="47" t="s">
        <v>186</v>
      </c>
      <c r="D168" s="46" t="s">
        <v>59</v>
      </c>
      <c r="E168" s="145">
        <v>50680</v>
      </c>
      <c r="F168" s="145">
        <v>4539</v>
      </c>
      <c r="G168" s="145">
        <v>0.34</v>
      </c>
      <c r="H168" s="78">
        <v>32714</v>
      </c>
      <c r="I168" s="79">
        <v>2945</v>
      </c>
      <c r="J168" s="156">
        <v>0.23</v>
      </c>
      <c r="K168" s="153">
        <f>I168-F168</f>
        <v>-1594</v>
      </c>
      <c r="L168" s="160">
        <f>K168/F168*100</f>
        <v>-35.117867371667764</v>
      </c>
    </row>
    <row r="169" spans="2:14">
      <c r="B169" s="106">
        <v>13</v>
      </c>
      <c r="C169" s="48" t="s">
        <v>163</v>
      </c>
      <c r="D169" s="45" t="s">
        <v>59</v>
      </c>
      <c r="E169" s="162">
        <v>0</v>
      </c>
      <c r="F169" s="162">
        <v>0</v>
      </c>
      <c r="G169" s="162">
        <v>0</v>
      </c>
      <c r="H169" s="76">
        <v>99.85</v>
      </c>
      <c r="I169" s="84">
        <v>1598</v>
      </c>
      <c r="J169" s="157">
        <v>0.113</v>
      </c>
      <c r="K169" s="153">
        <f>I169-F169</f>
        <v>1598</v>
      </c>
      <c r="L169" s="160">
        <v>100</v>
      </c>
    </row>
    <row r="170" spans="2:14">
      <c r="B170" s="107">
        <v>14</v>
      </c>
      <c r="C170" s="48" t="s">
        <v>187</v>
      </c>
      <c r="D170" s="46" t="s">
        <v>59</v>
      </c>
      <c r="E170" s="77">
        <v>0</v>
      </c>
      <c r="F170" s="77">
        <v>0</v>
      </c>
      <c r="G170" s="77">
        <v>0</v>
      </c>
      <c r="H170" s="77">
        <v>200</v>
      </c>
      <c r="I170" s="72">
        <v>1040</v>
      </c>
      <c r="J170" s="32">
        <v>0.113</v>
      </c>
      <c r="K170" s="153">
        <f>I170-F170</f>
        <v>1040</v>
      </c>
      <c r="L170" s="160">
        <v>100</v>
      </c>
    </row>
    <row r="171" spans="2:14">
      <c r="B171" s="106">
        <v>15</v>
      </c>
      <c r="C171" s="48" t="s">
        <v>188</v>
      </c>
      <c r="D171" s="45" t="s">
        <v>59</v>
      </c>
      <c r="E171" s="162">
        <v>31500</v>
      </c>
      <c r="F171" s="162">
        <v>1985</v>
      </c>
      <c r="G171" s="162">
        <v>0.11</v>
      </c>
      <c r="H171" s="77">
        <v>11196</v>
      </c>
      <c r="I171" s="72">
        <v>728</v>
      </c>
      <c r="J171" s="32">
        <v>0.22600000000000001</v>
      </c>
      <c r="K171" s="153">
        <f>I171-F171</f>
        <v>-1257</v>
      </c>
      <c r="L171" s="160">
        <v>100</v>
      </c>
    </row>
    <row r="172" spans="2:14">
      <c r="B172" s="107">
        <v>16</v>
      </c>
      <c r="C172" s="48" t="s">
        <v>83</v>
      </c>
      <c r="D172" s="45" t="s">
        <v>59</v>
      </c>
      <c r="E172" s="162">
        <v>34000</v>
      </c>
      <c r="F172" s="162">
        <v>1088</v>
      </c>
      <c r="G172" s="162">
        <v>0.11</v>
      </c>
      <c r="H172" s="76">
        <v>3000</v>
      </c>
      <c r="I172" s="84">
        <v>480</v>
      </c>
      <c r="J172" s="157">
        <v>0.23</v>
      </c>
      <c r="K172" s="153">
        <f t="shared" si="25"/>
        <v>-608</v>
      </c>
      <c r="L172" s="160">
        <f t="shared" si="26"/>
        <v>-55.882352941176471</v>
      </c>
    </row>
    <row r="173" spans="2:14" ht="18" thickBot="1">
      <c r="B173" s="106">
        <v>17</v>
      </c>
      <c r="C173" s="48" t="s">
        <v>189</v>
      </c>
      <c r="D173" s="108" t="s">
        <v>129</v>
      </c>
      <c r="E173" s="109">
        <v>0</v>
      </c>
      <c r="F173" s="158">
        <v>0</v>
      </c>
      <c r="G173" s="109">
        <v>0</v>
      </c>
      <c r="H173" s="110">
        <v>27.67</v>
      </c>
      <c r="I173" s="111">
        <v>181</v>
      </c>
      <c r="J173" s="159">
        <v>0.113</v>
      </c>
      <c r="K173" s="163">
        <f t="shared" si="25"/>
        <v>181</v>
      </c>
      <c r="L173" s="164">
        <v>100</v>
      </c>
    </row>
    <row r="174" spans="2:14" ht="18" thickBot="1">
      <c r="B174" s="57"/>
      <c r="D174" s="58"/>
      <c r="K174" s="59"/>
      <c r="L174" s="42"/>
    </row>
    <row r="175" spans="2:14" ht="21">
      <c r="B175" s="171" t="s">
        <v>84</v>
      </c>
      <c r="C175" s="172"/>
      <c r="D175" s="172"/>
      <c r="E175" s="172"/>
      <c r="F175" s="172"/>
      <c r="G175" s="172"/>
      <c r="H175" s="172"/>
      <c r="I175" s="172"/>
      <c r="J175" s="172"/>
      <c r="K175" s="172"/>
      <c r="L175" s="172"/>
      <c r="M175" s="172"/>
      <c r="N175" s="173"/>
    </row>
    <row r="176" spans="2:14">
      <c r="B176" s="174" t="s">
        <v>2</v>
      </c>
      <c r="C176" s="175" t="s">
        <v>183</v>
      </c>
      <c r="D176" s="175"/>
      <c r="E176" s="175"/>
      <c r="F176" s="175"/>
      <c r="G176" s="175"/>
      <c r="H176" s="175" t="s">
        <v>184</v>
      </c>
      <c r="I176" s="175"/>
      <c r="J176" s="175"/>
      <c r="K176" s="175"/>
      <c r="L176" s="175"/>
      <c r="M176" s="175" t="s">
        <v>85</v>
      </c>
      <c r="N176" s="176" t="s">
        <v>86</v>
      </c>
    </row>
    <row r="177" spans="2:14" ht="40.5">
      <c r="B177" s="174"/>
      <c r="C177" s="33" t="s">
        <v>87</v>
      </c>
      <c r="D177" s="33" t="s">
        <v>88</v>
      </c>
      <c r="E177" s="33" t="s">
        <v>89</v>
      </c>
      <c r="F177" s="33" t="s">
        <v>90</v>
      </c>
      <c r="G177" s="33" t="s">
        <v>91</v>
      </c>
      <c r="H177" s="33" t="s">
        <v>87</v>
      </c>
      <c r="I177" s="33" t="s">
        <v>88</v>
      </c>
      <c r="J177" s="33" t="s">
        <v>89</v>
      </c>
      <c r="K177" s="33" t="s">
        <v>90</v>
      </c>
      <c r="L177" s="33" t="s">
        <v>92</v>
      </c>
      <c r="M177" s="175"/>
      <c r="N177" s="176"/>
    </row>
    <row r="178" spans="2:14">
      <c r="B178" s="101" t="s">
        <v>10</v>
      </c>
      <c r="C178" s="50">
        <v>5326097.2816594988</v>
      </c>
      <c r="D178" s="50">
        <v>134462.94644</v>
      </c>
      <c r="E178" s="50">
        <v>5460560.2280994989</v>
      </c>
      <c r="F178" s="51">
        <v>39.610148540334919</v>
      </c>
      <c r="G178" s="51">
        <v>-97.475394471238346</v>
      </c>
      <c r="H178" s="50">
        <v>5582383</v>
      </c>
      <c r="I178" s="50">
        <v>212677</v>
      </c>
      <c r="J178" s="50">
        <v>5795060</v>
      </c>
      <c r="K178" s="51">
        <v>26.248174461742455</v>
      </c>
      <c r="L178" s="51">
        <v>-96.190211241328299</v>
      </c>
      <c r="M178" s="51">
        <v>4.8118857915536983</v>
      </c>
      <c r="N178" s="102">
        <v>58.167737381019421</v>
      </c>
    </row>
    <row r="179" spans="2:14">
      <c r="B179" s="148" t="s">
        <v>11</v>
      </c>
      <c r="C179" s="149">
        <v>5866061</v>
      </c>
      <c r="D179" s="149">
        <v>163006</v>
      </c>
      <c r="E179" s="149">
        <v>6029067</v>
      </c>
      <c r="F179" s="150">
        <v>35.986779627743765</v>
      </c>
      <c r="G179" s="150">
        <v>-97.2212017570223</v>
      </c>
      <c r="H179" s="149">
        <v>5180011</v>
      </c>
      <c r="I179" s="149">
        <v>165188</v>
      </c>
      <c r="J179" s="149">
        <v>5345199</v>
      </c>
      <c r="K179" s="150">
        <v>31.358276630263699</v>
      </c>
      <c r="L179" s="150">
        <v>-96.811049242945629</v>
      </c>
      <c r="M179" s="150">
        <v>-11.695241491692638</v>
      </c>
      <c r="N179" s="151">
        <v>1.3386010330908065</v>
      </c>
    </row>
    <row r="180" spans="2:14">
      <c r="B180" s="148" t="s">
        <v>182</v>
      </c>
      <c r="C180" s="51">
        <v>6297429</v>
      </c>
      <c r="D180" s="50">
        <v>144327</v>
      </c>
      <c r="E180" s="50">
        <v>6441756</v>
      </c>
      <c r="F180" s="51">
        <v>43.633062420752871</v>
      </c>
      <c r="G180" s="51">
        <v>-97.708159949083978</v>
      </c>
      <c r="H180" s="50">
        <v>5158620</v>
      </c>
      <c r="I180" s="50">
        <v>161346</v>
      </c>
      <c r="J180" s="50">
        <v>5319976</v>
      </c>
      <c r="K180" s="51">
        <v>31.972469103665414</v>
      </c>
      <c r="L180" s="51">
        <v>-96.872309120832469</v>
      </c>
      <c r="M180" s="51">
        <v>-18.083554415619453</v>
      </c>
      <c r="N180" s="51">
        <v>11.791972396017378</v>
      </c>
    </row>
    <row r="181" spans="2:14" ht="18" thickBot="1">
      <c r="B181" s="103" t="s">
        <v>21</v>
      </c>
      <c r="C181" s="51">
        <v>17489587.281659499</v>
      </c>
      <c r="D181" s="50">
        <v>441795.94643999997</v>
      </c>
      <c r="E181" s="50">
        <v>17931383.228099499</v>
      </c>
      <c r="F181" s="51">
        <v>39.587477935438116</v>
      </c>
      <c r="G181" s="51">
        <v>-97.473948702590079</v>
      </c>
      <c r="H181" s="50">
        <v>15921024</v>
      </c>
      <c r="I181" s="50">
        <v>539211</v>
      </c>
      <c r="J181" s="50">
        <v>16460235</v>
      </c>
      <c r="K181" s="51">
        <v>29.526519303204125</v>
      </c>
      <c r="L181" s="51">
        <v>-96.613214074672584</v>
      </c>
      <c r="M181" s="51">
        <v>-8.9685551545540285</v>
      </c>
      <c r="N181" s="51">
        <v>22.049784373300017</v>
      </c>
    </row>
    <row r="182" spans="2:14" ht="18" thickBot="1">
      <c r="B182" s="43"/>
      <c r="C182"/>
      <c r="D182"/>
      <c r="E182"/>
      <c r="F182"/>
      <c r="G182"/>
      <c r="H182"/>
      <c r="I182"/>
      <c r="J182"/>
      <c r="K182"/>
      <c r="L182"/>
      <c r="M182"/>
      <c r="N182"/>
    </row>
    <row r="183" spans="2:14" ht="40.5">
      <c r="B183" s="94" t="s">
        <v>93</v>
      </c>
      <c r="C183" s="95" t="s">
        <v>94</v>
      </c>
      <c r="D183" s="95" t="s">
        <v>95</v>
      </c>
      <c r="E183" s="96" t="s">
        <v>96</v>
      </c>
      <c r="F183"/>
      <c r="G183"/>
      <c r="H183"/>
      <c r="I183"/>
      <c r="J183"/>
      <c r="K183"/>
      <c r="L183"/>
      <c r="M183"/>
      <c r="N183"/>
    </row>
    <row r="184" spans="2:14">
      <c r="B184" s="87" t="s">
        <v>97</v>
      </c>
      <c r="C184" s="75">
        <v>17489587</v>
      </c>
      <c r="D184" s="75">
        <v>441795</v>
      </c>
      <c r="E184" s="97">
        <v>17931383</v>
      </c>
      <c r="F184"/>
      <c r="G184"/>
      <c r="H184"/>
      <c r="I184"/>
      <c r="J184"/>
      <c r="K184"/>
      <c r="L184"/>
      <c r="M184"/>
      <c r="N184"/>
    </row>
    <row r="185" spans="2:14">
      <c r="B185" s="89" t="s">
        <v>155</v>
      </c>
      <c r="C185" s="75">
        <v>15921024</v>
      </c>
      <c r="D185" s="75">
        <v>539211</v>
      </c>
      <c r="E185" s="97">
        <v>16460235</v>
      </c>
      <c r="F185"/>
      <c r="G185"/>
      <c r="H185"/>
      <c r="I185"/>
      <c r="J185"/>
      <c r="K185"/>
      <c r="L185"/>
      <c r="M185"/>
      <c r="N185"/>
    </row>
    <row r="186" spans="2:14">
      <c r="B186" s="87" t="s">
        <v>98</v>
      </c>
      <c r="C186" s="75">
        <v>-1568563</v>
      </c>
      <c r="D186" s="75">
        <v>97415</v>
      </c>
      <c r="E186" s="97">
        <v>-1471148</v>
      </c>
      <c r="F186"/>
      <c r="G186"/>
      <c r="H186"/>
      <c r="I186"/>
      <c r="J186"/>
      <c r="K186"/>
      <c r="L186"/>
      <c r="M186"/>
      <c r="N186"/>
    </row>
    <row r="187" spans="2:14" ht="18" thickBot="1">
      <c r="B187" s="98" t="s">
        <v>99</v>
      </c>
      <c r="C187" s="99">
        <v>-8.9700000000000006</v>
      </c>
      <c r="D187" s="99">
        <v>22.05</v>
      </c>
      <c r="E187" s="100">
        <v>-8.1999999999999993</v>
      </c>
      <c r="F187"/>
      <c r="G187"/>
      <c r="H187"/>
      <c r="I187"/>
      <c r="J187"/>
      <c r="K187"/>
      <c r="L187"/>
      <c r="M187"/>
      <c r="N187"/>
    </row>
    <row r="189" spans="2:14" ht="18" thickBot="1"/>
    <row r="190" spans="2:14" ht="24" customHeight="1">
      <c r="B190" s="168" t="s">
        <v>191</v>
      </c>
      <c r="C190" s="169"/>
      <c r="D190" s="169"/>
      <c r="E190" s="169"/>
      <c r="F190" s="169"/>
      <c r="G190" s="169"/>
      <c r="H190" s="169"/>
      <c r="I190" s="170"/>
    </row>
    <row r="191" spans="2:14" ht="40.5">
      <c r="B191" s="85" t="s">
        <v>45</v>
      </c>
      <c r="C191" s="53" t="s">
        <v>133</v>
      </c>
      <c r="D191" s="53" t="s">
        <v>134</v>
      </c>
      <c r="E191" s="53" t="s">
        <v>135</v>
      </c>
      <c r="F191" s="53" t="s">
        <v>136</v>
      </c>
      <c r="G191" s="53" t="s">
        <v>137</v>
      </c>
      <c r="H191" s="53" t="s">
        <v>89</v>
      </c>
      <c r="I191" s="86" t="s">
        <v>138</v>
      </c>
    </row>
    <row r="192" spans="2:14">
      <c r="B192" s="87">
        <v>1</v>
      </c>
      <c r="C192" s="34" t="s">
        <v>164</v>
      </c>
      <c r="D192" s="84">
        <v>9819</v>
      </c>
      <c r="E192" s="54">
        <v>6.1672366387896332E-2</v>
      </c>
      <c r="F192" s="84">
        <v>0</v>
      </c>
      <c r="G192" s="54">
        <v>0</v>
      </c>
      <c r="H192" s="84">
        <v>9819</v>
      </c>
      <c r="I192" s="88">
        <v>5.9652075826834308E-2</v>
      </c>
    </row>
    <row r="193" spans="2:9">
      <c r="B193" s="89">
        <v>2</v>
      </c>
      <c r="C193" s="29" t="s">
        <v>139</v>
      </c>
      <c r="D193" s="72">
        <v>165917</v>
      </c>
      <c r="E193" s="55">
        <v>1.0421257412214708</v>
      </c>
      <c r="F193" s="72">
        <v>0</v>
      </c>
      <c r="G193" s="55">
        <v>0</v>
      </c>
      <c r="H193" s="72">
        <v>165917</v>
      </c>
      <c r="I193" s="90">
        <v>1.0079873268595612</v>
      </c>
    </row>
    <row r="194" spans="2:9">
      <c r="B194" s="87">
        <v>3</v>
      </c>
      <c r="C194" s="34" t="s">
        <v>140</v>
      </c>
      <c r="D194" s="84">
        <v>20836</v>
      </c>
      <c r="E194" s="54">
        <v>0.13087330494189756</v>
      </c>
      <c r="F194" s="84">
        <v>0</v>
      </c>
      <c r="G194" s="54">
        <v>0</v>
      </c>
      <c r="H194" s="84">
        <v>20836</v>
      </c>
      <c r="I194" s="88">
        <v>0.1265860995344365</v>
      </c>
    </row>
    <row r="195" spans="2:9">
      <c r="B195" s="89">
        <v>4</v>
      </c>
      <c r="C195" s="29" t="s">
        <v>141</v>
      </c>
      <c r="D195" s="72">
        <v>15369815</v>
      </c>
      <c r="E195" s="55">
        <v>96.537853831012171</v>
      </c>
      <c r="F195" s="72">
        <v>537804</v>
      </c>
      <c r="G195" s="55">
        <v>99.73898562047448</v>
      </c>
      <c r="H195" s="72">
        <v>15907619</v>
      </c>
      <c r="I195" s="90">
        <v>96.642717917113401</v>
      </c>
    </row>
    <row r="196" spans="2:9">
      <c r="B196" s="87">
        <v>5</v>
      </c>
      <c r="C196" s="34" t="s">
        <v>142</v>
      </c>
      <c r="D196" s="84">
        <v>90150</v>
      </c>
      <c r="E196" s="54">
        <v>0.5662331761987619</v>
      </c>
      <c r="F196" s="84">
        <v>0</v>
      </c>
      <c r="G196" s="54">
        <v>0</v>
      </c>
      <c r="H196" s="84">
        <v>90150</v>
      </c>
      <c r="I196" s="88">
        <v>0.54768426023793315</v>
      </c>
    </row>
    <row r="197" spans="2:9" ht="27.75">
      <c r="B197" s="89">
        <v>6</v>
      </c>
      <c r="C197" s="29" t="s">
        <v>143</v>
      </c>
      <c r="D197" s="72">
        <v>52489</v>
      </c>
      <c r="E197" s="55">
        <v>0.32968349580196787</v>
      </c>
      <c r="F197" s="72">
        <v>0</v>
      </c>
      <c r="G197" s="55">
        <v>0</v>
      </c>
      <c r="H197" s="72">
        <v>52489</v>
      </c>
      <c r="I197" s="90">
        <v>0.31888357853403948</v>
      </c>
    </row>
    <row r="198" spans="2:9">
      <c r="B198" s="87">
        <v>7</v>
      </c>
      <c r="C198" s="34" t="s">
        <v>165</v>
      </c>
      <c r="D198" s="84">
        <v>179446</v>
      </c>
      <c r="E198" s="54">
        <v>1.1271011848523436</v>
      </c>
      <c r="F198" s="84">
        <v>0</v>
      </c>
      <c r="G198" s="54">
        <v>0</v>
      </c>
      <c r="H198" s="84">
        <v>179446</v>
      </c>
      <c r="I198" s="88">
        <v>1.0901791074539009</v>
      </c>
    </row>
    <row r="199" spans="2:9">
      <c r="B199" s="89">
        <v>8</v>
      </c>
      <c r="C199" s="34" t="s">
        <v>144</v>
      </c>
      <c r="D199" s="84">
        <v>16</v>
      </c>
      <c r="E199" s="54">
        <v>1.0246256443663449E-4</v>
      </c>
      <c r="F199" s="84">
        <v>0</v>
      </c>
      <c r="G199" s="54">
        <v>0</v>
      </c>
      <c r="H199" s="84">
        <v>16</v>
      </c>
      <c r="I199" s="88">
        <v>9.9106050589061921E-5</v>
      </c>
    </row>
    <row r="200" spans="2:9">
      <c r="B200" s="87">
        <v>9</v>
      </c>
      <c r="C200" s="34" t="s">
        <v>145</v>
      </c>
      <c r="D200" s="84">
        <v>10112</v>
      </c>
      <c r="E200" s="54">
        <v>6.3517294330636784E-2</v>
      </c>
      <c r="F200" s="84">
        <v>0</v>
      </c>
      <c r="G200" s="54">
        <v>0</v>
      </c>
      <c r="H200" s="84">
        <v>10112</v>
      </c>
      <c r="I200" s="88">
        <v>6.1436566806849585E-2</v>
      </c>
    </row>
    <row r="201" spans="2:9">
      <c r="B201" s="89">
        <v>10</v>
      </c>
      <c r="C201" s="29" t="s">
        <v>146</v>
      </c>
      <c r="D201" s="72">
        <v>9334</v>
      </c>
      <c r="E201" s="55">
        <v>5.862394667331261E-2</v>
      </c>
      <c r="F201" s="72">
        <v>0</v>
      </c>
      <c r="G201" s="55">
        <v>0</v>
      </c>
      <c r="H201" s="72">
        <v>9334</v>
      </c>
      <c r="I201" s="90">
        <v>5.6703517588893027E-2</v>
      </c>
    </row>
    <row r="202" spans="2:9">
      <c r="B202" s="87">
        <v>11</v>
      </c>
      <c r="C202" s="34" t="s">
        <v>147</v>
      </c>
      <c r="D202" s="84">
        <v>7520</v>
      </c>
      <c r="E202" s="54">
        <v>4.7235636966316295E-2</v>
      </c>
      <c r="F202" s="84">
        <v>0</v>
      </c>
      <c r="G202" s="54">
        <v>0</v>
      </c>
      <c r="H202" s="84">
        <v>7520</v>
      </c>
      <c r="I202" s="88">
        <v>4.5688271150829601E-2</v>
      </c>
    </row>
    <row r="203" spans="2:9">
      <c r="B203" s="89">
        <v>12</v>
      </c>
      <c r="C203" s="29" t="s">
        <v>151</v>
      </c>
      <c r="D203" s="72">
        <v>5569</v>
      </c>
      <c r="E203" s="55">
        <v>3.4977559048787625E-2</v>
      </c>
      <c r="F203" s="72">
        <v>1407</v>
      </c>
      <c r="G203" s="55">
        <v>0.26101437952552331</v>
      </c>
      <c r="H203" s="72">
        <v>6976</v>
      </c>
      <c r="I203" s="90">
        <v>4.2382172842741921E-2</v>
      </c>
    </row>
    <row r="204" spans="2:9" ht="18" thickBot="1">
      <c r="B204" s="166" t="s">
        <v>148</v>
      </c>
      <c r="C204" s="167"/>
      <c r="D204" s="91">
        <v>15921024</v>
      </c>
      <c r="E204" s="92">
        <v>100.00000000000001</v>
      </c>
      <c r="F204" s="91">
        <v>539212</v>
      </c>
      <c r="G204" s="92">
        <v>100</v>
      </c>
      <c r="H204" s="91">
        <v>16460236</v>
      </c>
      <c r="I204" s="93">
        <v>99.999999999999986</v>
      </c>
    </row>
  </sheetData>
  <mergeCells count="42">
    <mergeCell ref="B2:M2"/>
    <mergeCell ref="B3:B4"/>
    <mergeCell ref="C3:C4"/>
    <mergeCell ref="B21:M21"/>
    <mergeCell ref="B22:B23"/>
    <mergeCell ref="C22:C23"/>
    <mergeCell ref="D22:D23"/>
    <mergeCell ref="E22:G22"/>
    <mergeCell ref="H22:J22"/>
    <mergeCell ref="K22:L22"/>
    <mergeCell ref="M22:M23"/>
    <mergeCell ref="B44:P44"/>
    <mergeCell ref="B45:B46"/>
    <mergeCell ref="C45:C46"/>
    <mergeCell ref="D45:D46"/>
    <mergeCell ref="E45:G45"/>
    <mergeCell ref="H45:J45"/>
    <mergeCell ref="K45:M45"/>
    <mergeCell ref="N45:P45"/>
    <mergeCell ref="B99:O99"/>
    <mergeCell ref="B100:B101"/>
    <mergeCell ref="C100:C101"/>
    <mergeCell ref="D100:D101"/>
    <mergeCell ref="E100:G100"/>
    <mergeCell ref="H100:J100"/>
    <mergeCell ref="K100:M100"/>
    <mergeCell ref="N100:P100"/>
    <mergeCell ref="B154:L154"/>
    <mergeCell ref="B155:B156"/>
    <mergeCell ref="C155:C156"/>
    <mergeCell ref="D155:D156"/>
    <mergeCell ref="E155:G155"/>
    <mergeCell ref="H155:J155"/>
    <mergeCell ref="K155:L155"/>
    <mergeCell ref="B204:C204"/>
    <mergeCell ref="B190:I190"/>
    <mergeCell ref="B175:N175"/>
    <mergeCell ref="B176:B177"/>
    <mergeCell ref="C176:G176"/>
    <mergeCell ref="H176:L176"/>
    <mergeCell ref="M176:M177"/>
    <mergeCell ref="N176:N177"/>
  </mergeCells>
  <printOptions horizontalCentered="1"/>
  <pageMargins left="0.23622047244094499" right="0.23622047244094499" top="0.55118110236220497" bottom="0.74803149606299202" header="0.27559055118110198" footer="0.31496062992126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</vt:lpstr>
      <vt:lpstr>web!Print_Area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2024-03-12T06:27:06Z</dcterms:created>
  <dcterms:modified xsi:type="dcterms:W3CDTF">2025-05-13T16:47:04Z</dcterms:modified>
</cp:coreProperties>
</file>