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45" windowWidth="15600" windowHeight="9975" tabRatio="950" firstSheet="1" activeTab="1"/>
  </bookViews>
  <sheets>
    <sheet name="Sheet1" sheetId="1" state="hidden" r:id="rId1"/>
    <sheet name="krishna bdr khadka" sheetId="44" r:id="rId2"/>
  </sheets>
  <definedNames>
    <definedName name="_xlnm.Print_Area" localSheetId="0">Sheet1!$A$1:$N$23</definedName>
  </definedNames>
  <calcPr calcId="144525"/>
</workbook>
</file>

<file path=xl/calcChain.xml><?xml version="1.0" encoding="utf-8"?>
<calcChain xmlns="http://schemas.openxmlformats.org/spreadsheetml/2006/main">
  <c r="D20" i="44" l="1"/>
  <c r="C42" i="44"/>
  <c r="D42" i="44"/>
  <c r="E42" i="44"/>
  <c r="F42" i="44"/>
  <c r="G42" i="44"/>
  <c r="H42" i="44"/>
  <c r="I42" i="44"/>
  <c r="J42" i="44"/>
  <c r="B42" i="44"/>
  <c r="C25" i="44"/>
  <c r="E47" i="44" s="1"/>
  <c r="H50" i="44" s="1"/>
  <c r="I56" i="44"/>
  <c r="D54" i="44"/>
  <c r="G43" i="44"/>
  <c r="C43" i="44"/>
  <c r="J34" i="44"/>
  <c r="D34" i="44"/>
  <c r="I30" i="44"/>
  <c r="I54" i="44" s="1"/>
  <c r="G29" i="44"/>
  <c r="F44" i="44" l="1"/>
  <c r="E45" i="44" s="1"/>
  <c r="I55" i="44" s="1"/>
  <c r="I57" i="44" s="1"/>
  <c r="D35" i="44"/>
  <c r="E36" i="44" s="1"/>
  <c r="D59" i="44"/>
  <c r="I59" i="44" s="1"/>
  <c r="E49" i="44"/>
  <c r="E51" i="44" s="1"/>
  <c r="D56" i="44" s="1"/>
  <c r="D61" i="44" s="1"/>
  <c r="D55" i="44" l="1"/>
  <c r="I61" i="44"/>
  <c r="D60" i="44" l="1"/>
  <c r="I60" i="44" s="1"/>
  <c r="I62" i="44" s="1"/>
  <c r="D57" i="44"/>
  <c r="D62" i="44" l="1"/>
</calcChain>
</file>

<file path=xl/sharedStrings.xml><?xml version="1.0" encoding="utf-8"?>
<sst xmlns="http://schemas.openxmlformats.org/spreadsheetml/2006/main" count="145" uniqueCount="123">
  <si>
    <t>cg';'rL !</t>
  </si>
  <si>
    <t>lgod # sf] pklgod ! ;Fu ;DalGwt</t>
  </si>
  <si>
    <t>l/Qm kbk"lt{sf] nflu dfu ubf{ eg'{kg]{ kmf/d</t>
  </si>
  <si>
    <t>s}lkmot</t>
  </si>
  <si>
    <t>kbsf] &gt;]0fL,
 tx</t>
  </si>
  <si>
    <t>;]jf÷;d"x÷
pk;d"x</t>
  </si>
  <si>
    <t>:yfoL÷
c:yfoL</t>
  </si>
  <si>
    <t xml:space="preserve">;+lIfKt sfo{ laa/0f / 
pDd]bjf/n] z'?df sfd ug'{kg]{ lhNnf </t>
  </si>
  <si>
    <t>cl3Nnf] b'O{ cf=a=df dfu
 eO{ k"lt{ x'g afFsL kb ;+Vof</t>
  </si>
  <si>
    <t>o; cf=a=sf] dfu gofF
 kb ;[hgf jf l/Qm eO{ dfu ul/Psf] ;+Vof</t>
  </si>
  <si>
    <t>s"n dfu
 kb ;+Vof</t>
  </si>
  <si>
    <t>v'nfsf] 
nflu</t>
  </si>
  <si>
    <t>a9'jfsf] 
nflu</t>
  </si>
  <si>
    <t>gofF kb ;[hgf</t>
  </si>
  <si>
    <t>l/Qm</t>
  </si>
  <si>
    <t>b:tvtM</t>
  </si>
  <si>
    <t>ldltM</t>
  </si>
  <si>
    <t>kbM</t>
  </si>
  <si>
    <t>gfd, y/M</t>
  </si>
  <si>
    <t>sfof{no k|d'vsf]M</t>
  </si>
  <si>
    <t>dfu kbsf] 
gfd</t>
  </si>
  <si>
    <t>n]vfkfn</t>
  </si>
  <si>
    <t>/f=k=cg+=k|yd</t>
  </si>
  <si>
    <t>k|zf;g÷n]vf</t>
  </si>
  <si>
    <t>:yfoL</t>
  </si>
  <si>
    <t>wflbª</t>
  </si>
  <si>
    <t>cf=a )&amp;)÷)&amp;! sf]</t>
  </si>
  <si>
    <t>cfjZos Go"gtd z}lIfs of]Uotf</t>
  </si>
  <si>
    <t>qm=
;=</t>
  </si>
  <si>
    <t>;x–n]vfkfn</t>
  </si>
  <si>
    <t>/f=k=cg+=l4lto</t>
  </si>
  <si>
    <t>dfu ug]{ sfof{nosf] gfd / 7]ufgfM– sf]if tyf n]vf lgoGqs sfof{no, wflbª</t>
  </si>
  <si>
    <t>cf=a )^(÷)&amp;) sf]</t>
  </si>
  <si>
    <t>g]kfn ;/sf/</t>
  </si>
  <si>
    <t>tna :s]nM</t>
  </si>
  <si>
    <t>hDdf tnaM</t>
  </si>
  <si>
    <t>sd{rf/Lsf] gfdM</t>
  </si>
  <si>
    <t>hDdf e"QmfgL /sd ?=</t>
  </si>
  <si>
    <t>klxn] lnPsf] ?=</t>
  </si>
  <si>
    <t>af+sL /sd ?=</t>
  </si>
  <si>
    <t>hDdf cf}iflw pkrf/ /sd ?=</t>
  </si>
  <si>
    <t>u|]* ?=M</t>
  </si>
  <si>
    <t>kb, &gt;])fL÷txM</t>
  </si>
  <si>
    <t>jg tyf e";+/If0f dGqfno</t>
  </si>
  <si>
    <t>lhNnf jg sfof{no</t>
  </si>
  <si>
    <t>kq ;+VofM @)&amp;!÷)&amp;@</t>
  </si>
  <si>
    <t>r=g+=</t>
  </si>
  <si>
    <t>ldltM 2071÷09÷13</t>
  </si>
  <si>
    <t>&gt;L sf]if tyf n]vf lgoGqs sfof{no</t>
  </si>
  <si>
    <t>sd{rf/L ;+s]t g+=</t>
  </si>
  <si>
    <t>kb:yfkgf ePsf] sfof{noM</t>
  </si>
  <si>
    <t>z"? lgo"lQm ldltM</t>
  </si>
  <si>
    <t>cjsfz k|fKt ldltM</t>
  </si>
  <si>
    <t>:yfoL gf]s/L cjlwM</t>
  </si>
  <si>
    <t>jif{</t>
  </si>
  <si>
    <t>dlxgf</t>
  </si>
  <si>
    <t>lbg</t>
  </si>
  <si>
    <t xml:space="preserve">2058 r}q ;Ddsf] #/ ljbf </t>
  </si>
  <si>
    <t xml:space="preserve">2058 r}q ;Ddsf] lj/fdL ljbf </t>
  </si>
  <si>
    <t xml:space="preserve">2058 r}q kl%sf] #/ ljbf </t>
  </si>
  <si>
    <t xml:space="preserve">2058 r}q kl%sf] lj/fdL ljbf </t>
  </si>
  <si>
    <t xml:space="preserve">hDdf ;l~rt #/ ljbf </t>
  </si>
  <si>
    <t xml:space="preserve">hDdf ;l~rt ljbf </t>
  </si>
  <si>
    <t>hDdf ;l~rt ljbf /sd ?=</t>
  </si>
  <si>
    <t>cfos/ P]g 2058 k|f/De x"g" eGbf cuf*L sf] %"^ kfpg] hDdf ;l~rt ljbf</t>
  </si>
  <si>
    <t xml:space="preserve">s_ #/ ljbf </t>
  </si>
  <si>
    <t xml:space="preserve">v_ lj/fdL ljbf </t>
  </si>
  <si>
    <t xml:space="preserve">hDdf %"^ kfpg] ;l~rt ljbf </t>
  </si>
  <si>
    <t>hDdf %"^ kfpg] ljbf sf] /sd ?=M</t>
  </si>
  <si>
    <t>v_ cf}iflw pkrf/M</t>
  </si>
  <si>
    <t>k|ltztn] x"g] yk ?=</t>
  </si>
  <si>
    <t>cfos/ P]g 2058 k|f/De x"g" eGbf cuf*L sf] %"^ kfpg] hDdf cf}iflw pkrf/ /sd ?=</t>
  </si>
  <si>
    <t>cfo /sd</t>
  </si>
  <si>
    <t>;l~rt ljbf jfkt ?=</t>
  </si>
  <si>
    <t>cf}iflw pkrf/ jfkt ?=</t>
  </si>
  <si>
    <t>hDdf cfo /sd ?=</t>
  </si>
  <si>
    <t>hDdf %"^ kfpg] /sd ?=</t>
  </si>
  <si>
    <t>s/ s§L /sd</t>
  </si>
  <si>
    <t>hDdf s/ /sd ?=</t>
  </si>
  <si>
    <t>pkbfg /sdM</t>
  </si>
  <si>
    <t>2058 r}q ;Ddsf] pkbfg /sd</t>
  </si>
  <si>
    <t xml:space="preserve">2058 r}q kl%sf] pkbfg /sd </t>
  </si>
  <si>
    <t>hDdf pkbfg /sd</t>
  </si>
  <si>
    <t>cfos/ P]g 2058 k|f/De x"g" eGbf cuf*L sf] %"^ kfpg] hDdf pkbfg /sd ?=</t>
  </si>
  <si>
    <t>;l~rt lj/fdL ljbfM</t>
  </si>
  <si>
    <t>pkbfg jfkt ?=</t>
  </si>
  <si>
    <t>;l~rt #/ ljbfM</t>
  </si>
  <si>
    <t>s/ %"^ kfpg] /sd</t>
  </si>
  <si>
    <t>v"b e"QmfgL kfpg] /sd</t>
  </si>
  <si>
    <r>
      <t>pkbfg sf] -5</t>
    </r>
    <r>
      <rPr>
        <sz val="8"/>
        <color theme="1"/>
        <rFont val="Calibri"/>
        <family val="1"/>
        <scheme val="minor"/>
      </rPr>
      <t>%</t>
    </r>
    <r>
      <rPr>
        <sz val="8"/>
        <color theme="1"/>
        <rFont val="FONTASY_ HIMALI_ TT"/>
        <family val="5"/>
      </rPr>
      <t>_ ?=</t>
    </r>
  </si>
  <si>
    <r>
      <t>;l~rt ljbf sf] -5</t>
    </r>
    <r>
      <rPr>
        <sz val="8"/>
        <color theme="1"/>
        <rFont val="Calibri"/>
        <family val="1"/>
        <scheme val="minor"/>
      </rPr>
      <t>%</t>
    </r>
    <r>
      <rPr>
        <sz val="8"/>
        <color theme="1"/>
        <rFont val="FONTASY_ HIMALI_ TT"/>
        <family val="5"/>
      </rPr>
      <t>_ ?=</t>
    </r>
  </si>
  <si>
    <r>
      <t>cf}iflw pkrf/ sf] -5</t>
    </r>
    <r>
      <rPr>
        <sz val="8"/>
        <color theme="1"/>
        <rFont val="Calibri"/>
        <family val="1"/>
        <scheme val="minor"/>
      </rPr>
      <t>%</t>
    </r>
    <r>
      <rPr>
        <sz val="8"/>
        <color theme="1"/>
        <rFont val="FONTASY_ HIMALI_ TT"/>
        <family val="5"/>
      </rPr>
      <t>_ ?=</t>
    </r>
  </si>
  <si>
    <t>;fdflhs ljsf; dGqfno</t>
  </si>
  <si>
    <t>?s"d klZrd .</t>
  </si>
  <si>
    <r>
      <t xml:space="preserve"> </t>
    </r>
    <r>
      <rPr>
        <b/>
        <sz val="26"/>
        <color theme="1"/>
        <rFont val="Amrit Kuruti"/>
      </rPr>
      <t>wflbª</t>
    </r>
  </si>
  <si>
    <t>2041.12.18</t>
  </si>
  <si>
    <r>
      <rPr>
        <b/>
        <sz val="11"/>
        <color theme="1"/>
        <rFont val="FONTASY_ HIMALI_ TT"/>
        <family val="5"/>
      </rPr>
      <t xml:space="preserve">ljifoM </t>
    </r>
    <r>
      <rPr>
        <b/>
        <u/>
        <sz val="11"/>
        <color theme="1"/>
        <rFont val="FONTASY_ HIMALI_ TT"/>
        <family val="5"/>
      </rPr>
      <t>;l~rt ljbf / cf}iflw pkrf/ ;DaGwdf</t>
    </r>
    <r>
      <rPr>
        <b/>
        <sz val="11"/>
        <color theme="1"/>
        <rFont val="FONTASY_ HIMALI_ TT"/>
        <family val="5"/>
      </rPr>
      <t xml:space="preserve"> .</t>
    </r>
  </si>
  <si>
    <t>ljbfsf] ljj/)f</t>
  </si>
  <si>
    <t>ljj/)f</t>
  </si>
  <si>
    <t>e}k/L cfpg] / kj{ ljbf</t>
  </si>
  <si>
    <t>ljbf lnPsf]</t>
  </si>
  <si>
    <t>ljbf glnPsf]</t>
  </si>
  <si>
    <t>#/ ljbf</t>
  </si>
  <si>
    <t>lj/fdL ljbf</t>
  </si>
  <si>
    <t>af+sL ljbf</t>
  </si>
  <si>
    <t>k|;'lt :ofxf/ ljbf</t>
  </si>
  <si>
    <t>lsl/of ljbf</t>
  </si>
  <si>
    <t>cWoog ljbf</t>
  </si>
  <si>
    <t>c;fwf/)f ljbf</t>
  </si>
  <si>
    <t>ljbf jfkt lnPsf]</t>
  </si>
  <si>
    <t>k|dfl)ft ug]{ clws[t</t>
  </si>
  <si>
    <t>pkrf/ vr{  lnPsf]</t>
  </si>
  <si>
    <t>lnPsf]</t>
  </si>
  <si>
    <t>glnPsf]</t>
  </si>
  <si>
    <t>s)ff{nL k|b]z ;/sf/</t>
  </si>
  <si>
    <t>:jf:Yo ;]jf lgb]{zgfno</t>
  </si>
  <si>
    <r>
      <t>kq;+VofM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FONTASY_ HIMALI_ TT"/>
        <family val="5"/>
      </rPr>
      <t>÷n]vf÷077÷78</t>
    </r>
  </si>
  <si>
    <r>
      <t>ldltM</t>
    </r>
    <r>
      <rPr>
        <sz val="11"/>
        <color theme="1"/>
        <rFont val="Symbol"/>
        <family val="1"/>
        <charset val="2"/>
      </rPr>
      <t>-</t>
    </r>
    <r>
      <rPr>
        <sz val="11"/>
        <color theme="1"/>
        <rFont val="FONTASY_ HIMALI_ TT"/>
        <family val="5"/>
      </rPr>
      <t>2077÷06÷22 ut] .</t>
    </r>
  </si>
  <si>
    <t>2077.04.30</t>
  </si>
  <si>
    <t>21 dlxgf a/fa/sf] /sd ?=</t>
  </si>
  <si>
    <t>20 blv 25 aif{;Dd ;]jf cjlw jfkt</t>
  </si>
  <si>
    <t xml:space="preserve">  k|:t"t ljifodf o; sfof{nodf sfo{/t sfof{no ;xof]uL -&gt;])fLljlxg kf+rf}+_ &gt;L================ -sd{rf/L ;+s]t g+=150305_ sf] /fli^o lstfavfgf, nlntk'/sf] r=g+=694 ldltM2077÷06÷09 sf] k|fKt kqfg';f/ ldltM2077.04.30 b]lv nfu" x"g] ul/ lga[Q ePsf]n] lghsf] ;]jf lgj[Q /sd lgsf;f ul/ lbg x"gsf] nflu tk;Ln adf]lhdsf] ljj/)f ;lxt ;l~rt ljbfsf] clen]v / cGo sfuhftsf] k|ltlnkL ;d]t o;} kq ;fy ;+nUg ul/ k&amp;fO{Psf] Joxf]/f cg"/f]w % .</t>
  </si>
  <si>
    <t xml:space="preserve">           sfof{no, ?s"d klZrd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</si>
</sst>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color theme="1"/>
      <name val="Preeti"/>
    </font>
    <font>
      <sz val="14"/>
      <color theme="1"/>
      <name val="Preeti"/>
    </font>
    <font>
      <sz val="10"/>
      <color theme="1"/>
      <name val="Fontasy Himali"/>
      <family val="5"/>
    </font>
    <font>
      <sz val="13"/>
      <color theme="1"/>
      <name val="Preeti"/>
    </font>
    <font>
      <b/>
      <u/>
      <sz val="16"/>
      <color theme="1"/>
      <name val="Preeti"/>
    </font>
    <font>
      <sz val="15"/>
      <color theme="1"/>
      <name val="Preeti"/>
    </font>
    <font>
      <sz val="10"/>
      <color theme="1"/>
      <name val="FONTASY_ HIMALI_ TT"/>
      <family val="5"/>
    </font>
    <font>
      <b/>
      <sz val="10"/>
      <color theme="1"/>
      <name val="FONTASY_ HIMALI_ TT"/>
      <family val="5"/>
    </font>
    <font>
      <b/>
      <sz val="14"/>
      <color theme="1"/>
      <name val="Amrit Kuruti"/>
    </font>
    <font>
      <b/>
      <sz val="14"/>
      <color theme="1"/>
      <name val="FONTASY_ HIMALI_ TT"/>
      <family val="5"/>
    </font>
    <font>
      <sz val="11"/>
      <color theme="1"/>
      <name val="FONTASY_ HIMALI_ TT"/>
      <family val="5"/>
    </font>
    <font>
      <b/>
      <sz val="13"/>
      <color theme="1"/>
      <name val="FONTASY_ HIMALI_ TT"/>
      <family val="5"/>
    </font>
    <font>
      <b/>
      <u/>
      <sz val="13"/>
      <color theme="1"/>
      <name val="FONTASY_ HIMALI_ TT"/>
      <family val="5"/>
    </font>
    <font>
      <b/>
      <sz val="11"/>
      <color theme="1"/>
      <name val="FONTASY_ HIMALI_ TT"/>
      <family val="5"/>
    </font>
    <font>
      <sz val="9"/>
      <color theme="1"/>
      <name val="FONTASY_ HIMALI_ TT"/>
      <family val="5"/>
    </font>
    <font>
      <b/>
      <sz val="9"/>
      <color theme="1"/>
      <name val="FONTASY_ HIMALI_ TT"/>
      <family val="5"/>
    </font>
    <font>
      <b/>
      <sz val="8"/>
      <color theme="1"/>
      <name val="FONTASY_ HIMALI_ TT"/>
      <family val="5"/>
    </font>
    <font>
      <sz val="8"/>
      <color theme="1"/>
      <name val="FONTASY_ HIMALI_ TT"/>
      <family val="5"/>
    </font>
    <font>
      <sz val="8"/>
      <color theme="1"/>
      <name val="Calibri"/>
      <family val="2"/>
      <scheme val="minor"/>
    </font>
    <font>
      <b/>
      <sz val="8"/>
      <color theme="1"/>
      <name val="Amrit Kuruti"/>
    </font>
    <font>
      <sz val="8"/>
      <color theme="1"/>
      <name val="Amrit Kuruti"/>
    </font>
    <font>
      <sz val="8"/>
      <color theme="1"/>
      <name val="Fontasy Himali"/>
      <family val="5"/>
    </font>
    <font>
      <b/>
      <sz val="8"/>
      <color theme="1"/>
      <name val="Fontasy Himali"/>
      <family val="5"/>
    </font>
    <font>
      <b/>
      <sz val="8"/>
      <color theme="1"/>
      <name val="Calibri"/>
      <family val="2"/>
      <scheme val="minor"/>
    </font>
    <font>
      <sz val="8"/>
      <color theme="1"/>
      <name val="Calibri"/>
      <family val="1"/>
      <scheme val="minor"/>
    </font>
    <font>
      <sz val="9"/>
      <color theme="1"/>
      <name val="Calibri"/>
      <family val="2"/>
      <scheme val="minor"/>
    </font>
    <font>
      <sz val="9"/>
      <color theme="1"/>
      <name val="Preeti"/>
    </font>
    <font>
      <b/>
      <sz val="10"/>
      <color theme="1"/>
      <name val="Amrit Kuruti"/>
    </font>
    <font>
      <b/>
      <sz val="24"/>
      <color theme="1"/>
      <name val="Amrit Kuruti"/>
    </font>
    <font>
      <b/>
      <sz val="26"/>
      <color theme="1"/>
      <name val="Amrit Kuruti"/>
    </font>
    <font>
      <b/>
      <sz val="24"/>
      <color theme="1"/>
      <name val="Aakar"/>
    </font>
    <font>
      <b/>
      <sz val="9"/>
      <color theme="1"/>
      <name val="Aakar"/>
    </font>
    <font>
      <sz val="10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u/>
      <sz val="11"/>
      <color theme="1"/>
      <name val="FONTASY_ HIMALI_ TT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1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0" applyFont="1" applyAlignment="1"/>
    <xf numFmtId="0" fontId="22" fillId="0" borderId="0" xfId="0" applyFont="1"/>
    <xf numFmtId="0" fontId="17" fillId="0" borderId="0" xfId="0" applyFont="1" applyAlignment="1"/>
    <xf numFmtId="2" fontId="22" fillId="0" borderId="0" xfId="0" applyNumberFormat="1" applyFont="1" applyAlignment="1"/>
    <xf numFmtId="0" fontId="22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0" fontId="21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6" fillId="0" borderId="0" xfId="0" applyFont="1"/>
    <xf numFmtId="0" fontId="4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2" fontId="19" fillId="0" borderId="0" xfId="0" applyNumberFormat="1" applyFont="1"/>
    <xf numFmtId="0" fontId="3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2" fontId="23" fillId="0" borderId="0" xfId="0" applyNumberFormat="1" applyFont="1" applyAlignment="1">
      <alignment horizontal="left"/>
    </xf>
    <xf numFmtId="0" fontId="22" fillId="0" borderId="0" xfId="0" applyFont="1" applyAlignment="1">
      <alignment horizontal="right"/>
    </xf>
    <xf numFmtId="0" fontId="17" fillId="2" borderId="0" xfId="0" applyFont="1" applyFill="1" applyAlignment="1"/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justify" vertical="center" wrapText="1"/>
    </xf>
    <xf numFmtId="2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2"/>
  <sheetViews>
    <sheetView view="pageBreakPreview" topLeftCell="A4" zoomScaleSheetLayoutView="100" workbookViewId="0">
      <selection activeCell="I14" sqref="I14"/>
    </sheetView>
  </sheetViews>
  <sheetFormatPr defaultRowHeight="18" x14ac:dyDescent="0.25"/>
  <cols>
    <col min="1" max="1" width="3.7109375" style="1" customWidth="1"/>
    <col min="2" max="2" width="12.28515625" style="9" customWidth="1"/>
    <col min="3" max="3" width="14" style="1" customWidth="1"/>
    <col min="4" max="4" width="12.5703125" style="1" customWidth="1"/>
    <col min="5" max="5" width="9.5703125" style="9" customWidth="1"/>
    <col min="6" max="6" width="7.85546875" style="1" customWidth="1"/>
    <col min="7" max="7" width="7.7109375" style="1" customWidth="1"/>
    <col min="8" max="8" width="19.7109375" style="9" customWidth="1"/>
    <col min="9" max="9" width="16.85546875" style="1" customWidth="1"/>
    <col min="10" max="10" width="15.7109375" style="1" customWidth="1"/>
    <col min="11" max="11" width="14.42578125" style="1" customWidth="1"/>
    <col min="12" max="12" width="8.28515625" style="1" customWidth="1"/>
    <col min="13" max="13" width="9.42578125" style="1" customWidth="1"/>
    <col min="14" max="14" width="6.42578125" style="1" customWidth="1"/>
    <col min="15" max="16384" width="9.140625" style="1"/>
  </cols>
  <sheetData>
    <row r="1" spans="1:14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0.2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1:14" ht="18.75" x14ac:dyDescent="0.25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6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8" customFormat="1" ht="15.7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64">
        <v>6</v>
      </c>
      <c r="G7" s="65"/>
      <c r="H7" s="7">
        <v>7</v>
      </c>
      <c r="I7" s="66">
        <v>8</v>
      </c>
      <c r="J7" s="66"/>
      <c r="K7" s="66"/>
      <c r="L7" s="66"/>
      <c r="M7" s="7">
        <v>9</v>
      </c>
      <c r="N7" s="7">
        <v>10</v>
      </c>
    </row>
    <row r="8" spans="1:14" s="2" customFormat="1" ht="53.25" customHeight="1" x14ac:dyDescent="0.25">
      <c r="A8" s="62" t="s">
        <v>28</v>
      </c>
      <c r="B8" s="62" t="s">
        <v>20</v>
      </c>
      <c r="C8" s="62" t="s">
        <v>4</v>
      </c>
      <c r="D8" s="62" t="s">
        <v>5</v>
      </c>
      <c r="E8" s="62" t="s">
        <v>6</v>
      </c>
      <c r="F8" s="62" t="s">
        <v>27</v>
      </c>
      <c r="G8" s="63"/>
      <c r="H8" s="57" t="s">
        <v>7</v>
      </c>
      <c r="I8" s="62" t="s">
        <v>8</v>
      </c>
      <c r="J8" s="62"/>
      <c r="K8" s="62" t="s">
        <v>9</v>
      </c>
      <c r="L8" s="62"/>
      <c r="M8" s="57" t="s">
        <v>10</v>
      </c>
      <c r="N8" s="55" t="s">
        <v>3</v>
      </c>
    </row>
    <row r="9" spans="1:14" s="2" customFormat="1" ht="36" x14ac:dyDescent="0.25">
      <c r="A9" s="63"/>
      <c r="B9" s="63"/>
      <c r="C9" s="62"/>
      <c r="D9" s="62"/>
      <c r="E9" s="62"/>
      <c r="F9" s="4" t="s">
        <v>11</v>
      </c>
      <c r="G9" s="4" t="s">
        <v>12</v>
      </c>
      <c r="H9" s="58"/>
      <c r="I9" s="12" t="s">
        <v>32</v>
      </c>
      <c r="J9" s="12" t="s">
        <v>26</v>
      </c>
      <c r="K9" s="5" t="s">
        <v>13</v>
      </c>
      <c r="L9" s="5" t="s">
        <v>14</v>
      </c>
      <c r="M9" s="58"/>
      <c r="N9" s="56"/>
    </row>
    <row r="10" spans="1:14" ht="24.95" customHeight="1" x14ac:dyDescent="0.3">
      <c r="A10" s="6">
        <v>1</v>
      </c>
      <c r="B10" s="11" t="s">
        <v>21</v>
      </c>
      <c r="C10" s="10" t="s">
        <v>22</v>
      </c>
      <c r="D10" s="10" t="s">
        <v>23</v>
      </c>
      <c r="E10" s="11" t="s">
        <v>24</v>
      </c>
      <c r="F10" s="10"/>
      <c r="G10" s="10"/>
      <c r="H10" s="11" t="s">
        <v>25</v>
      </c>
      <c r="I10" s="10"/>
      <c r="J10" s="10"/>
      <c r="K10" s="10"/>
      <c r="L10" s="10"/>
      <c r="M10" s="10"/>
      <c r="N10" s="10"/>
    </row>
    <row r="11" spans="1:14" ht="24.95" customHeight="1" x14ac:dyDescent="0.3">
      <c r="A11" s="6">
        <v>2</v>
      </c>
      <c r="B11" s="11" t="s">
        <v>29</v>
      </c>
      <c r="C11" s="10" t="s">
        <v>30</v>
      </c>
      <c r="D11" s="10" t="s">
        <v>23</v>
      </c>
      <c r="E11" s="11" t="s">
        <v>24</v>
      </c>
      <c r="F11" s="10"/>
      <c r="G11" s="10"/>
      <c r="H11" s="11" t="s">
        <v>25</v>
      </c>
      <c r="I11" s="10"/>
      <c r="J11" s="10"/>
      <c r="K11" s="10"/>
      <c r="L11" s="10"/>
      <c r="M11" s="10"/>
      <c r="N11" s="10"/>
    </row>
    <row r="12" spans="1:14" ht="24.95" customHeight="1" x14ac:dyDescent="0.3">
      <c r="A12" s="6"/>
      <c r="B12" s="11"/>
      <c r="C12" s="10"/>
      <c r="D12" s="10"/>
      <c r="E12" s="11"/>
      <c r="F12" s="10"/>
      <c r="G12" s="10"/>
      <c r="H12" s="11"/>
      <c r="I12" s="10"/>
      <c r="J12" s="10"/>
      <c r="K12" s="10"/>
      <c r="L12" s="10"/>
      <c r="M12" s="10"/>
      <c r="N12" s="10"/>
    </row>
    <row r="13" spans="1:14" ht="24.95" customHeight="1" x14ac:dyDescent="0.3">
      <c r="A13" s="6"/>
      <c r="B13" s="11"/>
      <c r="C13" s="10"/>
      <c r="D13" s="10"/>
      <c r="E13" s="11"/>
      <c r="F13" s="10"/>
      <c r="G13" s="10"/>
      <c r="H13" s="11"/>
      <c r="I13" s="10"/>
      <c r="J13" s="10"/>
      <c r="K13" s="10"/>
      <c r="L13" s="10"/>
      <c r="M13" s="10"/>
      <c r="N13" s="10"/>
    </row>
    <row r="14" spans="1:14" ht="24.95" customHeight="1" x14ac:dyDescent="0.3">
      <c r="A14" s="6"/>
      <c r="B14" s="11"/>
      <c r="C14" s="10"/>
      <c r="D14" s="10"/>
      <c r="E14" s="11"/>
      <c r="F14" s="10"/>
      <c r="G14" s="10"/>
      <c r="H14" s="11"/>
      <c r="I14" s="10"/>
      <c r="J14" s="10"/>
      <c r="K14" s="10"/>
      <c r="L14" s="10"/>
      <c r="M14" s="10"/>
      <c r="N14" s="10"/>
    </row>
    <row r="15" spans="1:14" ht="24.95" customHeight="1" x14ac:dyDescent="0.3">
      <c r="A15" s="6"/>
      <c r="B15" s="11"/>
      <c r="C15" s="10"/>
      <c r="D15" s="10"/>
      <c r="E15" s="11"/>
      <c r="F15" s="10"/>
      <c r="G15" s="10"/>
      <c r="H15" s="11"/>
      <c r="I15" s="10"/>
      <c r="J15" s="10"/>
      <c r="K15" s="10"/>
      <c r="L15" s="10"/>
      <c r="M15" s="10"/>
      <c r="N15" s="10"/>
    </row>
    <row r="16" spans="1:14" ht="18.75" x14ac:dyDescent="0.3">
      <c r="A16" s="3"/>
    </row>
    <row r="17" spans="1:10" ht="18.75" x14ac:dyDescent="0.3">
      <c r="A17" s="3"/>
    </row>
    <row r="18" spans="1:10" ht="18.75" x14ac:dyDescent="0.3">
      <c r="A18" s="3"/>
      <c r="J18" s="1" t="s">
        <v>19</v>
      </c>
    </row>
    <row r="19" spans="1:10" ht="18.75" x14ac:dyDescent="0.3">
      <c r="A19" s="3"/>
      <c r="J19" s="1" t="s">
        <v>15</v>
      </c>
    </row>
    <row r="20" spans="1:10" ht="18.75" x14ac:dyDescent="0.3">
      <c r="A20" s="3"/>
      <c r="J20" s="1" t="s">
        <v>16</v>
      </c>
    </row>
    <row r="21" spans="1:10" ht="18.75" x14ac:dyDescent="0.3">
      <c r="A21" s="3"/>
      <c r="J21" s="1" t="s">
        <v>18</v>
      </c>
    </row>
    <row r="22" spans="1:10" ht="18.75" x14ac:dyDescent="0.3">
      <c r="A22" s="3"/>
      <c r="J22" s="1" t="s">
        <v>17</v>
      </c>
    </row>
  </sheetData>
  <mergeCells count="18">
    <mergeCell ref="A6:N6"/>
    <mergeCell ref="M8:M9"/>
    <mergeCell ref="N8:N9"/>
    <mergeCell ref="H8:H9"/>
    <mergeCell ref="A1:N1"/>
    <mergeCell ref="A2:N2"/>
    <mergeCell ref="A3:N3"/>
    <mergeCell ref="A5:N5"/>
    <mergeCell ref="A8:A9"/>
    <mergeCell ref="B8:B9"/>
    <mergeCell ref="C8:C9"/>
    <mergeCell ref="D8:D9"/>
    <mergeCell ref="E8:E9"/>
    <mergeCell ref="F7:G7"/>
    <mergeCell ref="F8:G8"/>
    <mergeCell ref="I8:J8"/>
    <mergeCell ref="I7:L7"/>
    <mergeCell ref="K8:L8"/>
  </mergeCells>
  <pageMargins left="0.31" right="0.16" top="0.75" bottom="0.75" header="0.3" footer="0.3"/>
  <pageSetup paperSize="9" scale="9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view="pageBreakPreview" zoomScaleSheetLayoutView="100" workbookViewId="0">
      <selection activeCell="A16" sqref="A16:K16"/>
    </sheetView>
  </sheetViews>
  <sheetFormatPr defaultRowHeight="15" x14ac:dyDescent="0.25"/>
  <cols>
    <col min="1" max="1" width="10" style="16" customWidth="1"/>
    <col min="2" max="2" width="11" style="16" customWidth="1"/>
    <col min="3" max="3" width="7.85546875" style="16" customWidth="1"/>
    <col min="4" max="4" width="8" style="16" customWidth="1"/>
    <col min="5" max="5" width="10.85546875" style="16" customWidth="1"/>
    <col min="6" max="8" width="9.140625" style="16"/>
    <col min="9" max="9" width="10.42578125" style="16" customWidth="1"/>
    <col min="10" max="10" width="10.28515625" style="16" customWidth="1"/>
    <col min="11" max="11" width="9.7109375" style="16" customWidth="1"/>
    <col min="12" max="16384" width="9.140625" style="16"/>
  </cols>
  <sheetData>
    <row r="1" spans="1:11" ht="0.75" customHeight="1" x14ac:dyDescent="0.25">
      <c r="A1" s="92" t="s">
        <v>33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 hidden="1" customHeight="1" x14ac:dyDescent="0.3">
      <c r="A2" s="93" t="s">
        <v>43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6" hidden="1" customHeight="1" x14ac:dyDescent="0.5">
      <c r="A3" s="94" t="s">
        <v>44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30.75" hidden="1" customHeight="1" x14ac:dyDescent="0.55000000000000004">
      <c r="A4" s="94" t="s">
        <v>94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7" customFormat="1" ht="17.25" hidden="1" customHeight="1" x14ac:dyDescent="0.25">
      <c r="A5" s="90" t="s">
        <v>45</v>
      </c>
      <c r="B5" s="90"/>
      <c r="C5" s="90"/>
      <c r="D5" s="42"/>
      <c r="E5" s="42"/>
      <c r="F5" s="42"/>
      <c r="G5" s="42"/>
      <c r="H5" s="42"/>
      <c r="I5" s="42"/>
      <c r="J5" s="42"/>
      <c r="K5" s="42"/>
    </row>
    <row r="6" spans="1:11" s="17" customFormat="1" ht="17.25" hidden="1" customHeight="1" x14ac:dyDescent="0.25">
      <c r="A6" s="90" t="s">
        <v>46</v>
      </c>
      <c r="B6" s="90"/>
      <c r="C6" s="90"/>
      <c r="D6" s="42"/>
      <c r="E6" s="42"/>
      <c r="F6" s="42"/>
      <c r="G6" s="42"/>
      <c r="H6" s="91" t="s">
        <v>47</v>
      </c>
      <c r="I6" s="91"/>
      <c r="J6" s="91"/>
      <c r="K6" s="91"/>
    </row>
    <row r="7" spans="1:11" s="32" customFormat="1" ht="14.25" x14ac:dyDescent="0.3">
      <c r="A7" s="97" t="s">
        <v>114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s="32" customFormat="1" ht="18" customHeight="1" x14ac:dyDescent="0.3">
      <c r="A8" s="98" t="s">
        <v>92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s="32" customFormat="1" ht="18" customHeight="1" x14ac:dyDescent="0.35">
      <c r="A9" s="99" t="s">
        <v>115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s="32" customFormat="1" ht="23.25" customHeight="1" x14ac:dyDescent="0.45">
      <c r="A10" s="100" t="s">
        <v>122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s="32" customFormat="1" ht="24.75" customHeight="1" x14ac:dyDescent="0.35">
      <c r="A11" s="13" t="s">
        <v>116</v>
      </c>
      <c r="B11" s="46"/>
      <c r="C11" s="46"/>
      <c r="D11" s="45"/>
      <c r="E11" s="45"/>
      <c r="F11" s="45"/>
      <c r="G11" s="45"/>
      <c r="H11" s="44"/>
      <c r="I11" s="101" t="s">
        <v>117</v>
      </c>
      <c r="J11" s="101"/>
      <c r="K11" s="101"/>
    </row>
    <row r="12" spans="1:11" s="32" customFormat="1" ht="17.25" customHeight="1" x14ac:dyDescent="0.35">
      <c r="A12" s="15" t="s">
        <v>46</v>
      </c>
      <c r="B12" s="46"/>
      <c r="C12" s="46"/>
      <c r="D12" s="45"/>
      <c r="E12" s="45"/>
      <c r="F12" s="45"/>
      <c r="G12" s="45"/>
      <c r="H12" s="44"/>
      <c r="I12" s="47"/>
      <c r="J12" s="47"/>
      <c r="K12" s="47"/>
    </row>
    <row r="13" spans="1:11" s="17" customFormat="1" ht="21.75" customHeight="1" x14ac:dyDescent="0.25">
      <c r="A13" s="102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1" s="32" customFormat="1" ht="16.5" customHeight="1" x14ac:dyDescent="0.3">
      <c r="A14" s="82" t="s">
        <v>48</v>
      </c>
      <c r="B14" s="82"/>
      <c r="C14" s="82"/>
      <c r="D14" s="82"/>
      <c r="E14" s="82"/>
      <c r="F14" s="82"/>
      <c r="G14" s="43"/>
      <c r="H14" s="43"/>
      <c r="I14" s="43"/>
      <c r="J14" s="43"/>
      <c r="K14" s="43"/>
    </row>
    <row r="15" spans="1:11" s="33" customFormat="1" ht="17.25" customHeight="1" x14ac:dyDescent="0.3">
      <c r="A15" s="82" t="s">
        <v>93</v>
      </c>
      <c r="B15" s="82"/>
      <c r="C15" s="82"/>
      <c r="D15" s="82"/>
      <c r="E15" s="82"/>
      <c r="F15" s="82"/>
      <c r="G15" s="18"/>
      <c r="H15" s="83"/>
      <c r="I15" s="83"/>
      <c r="J15" s="83"/>
      <c r="K15" s="83"/>
    </row>
    <row r="16" spans="1:11" s="34" customFormat="1" ht="65.25" customHeight="1" x14ac:dyDescent="0.25">
      <c r="A16" s="84" t="s">
        <v>121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s="14" customFormat="1" ht="8.25" customHeight="1" x14ac:dyDescent="0.4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20" customFormat="1" ht="13.5" x14ac:dyDescent="0.3">
      <c r="A18" s="19" t="s">
        <v>36</v>
      </c>
      <c r="B18" s="19"/>
      <c r="C18" s="73"/>
      <c r="D18" s="73"/>
      <c r="E18" s="73"/>
      <c r="F18" s="73"/>
      <c r="G18" s="86" t="s">
        <v>49</v>
      </c>
      <c r="H18" s="86"/>
      <c r="I18" s="86"/>
      <c r="J18" s="75">
        <v>150305</v>
      </c>
      <c r="K18" s="75"/>
    </row>
    <row r="19" spans="1:11" s="20" customFormat="1" ht="13.5" x14ac:dyDescent="0.3">
      <c r="A19" s="19" t="s">
        <v>42</v>
      </c>
      <c r="B19" s="19"/>
      <c r="C19" s="75"/>
      <c r="D19" s="75"/>
      <c r="E19" s="75"/>
      <c r="F19" s="75"/>
      <c r="G19" s="75"/>
      <c r="H19" s="75"/>
      <c r="I19" s="75"/>
      <c r="J19" s="75"/>
      <c r="K19" s="75"/>
    </row>
    <row r="20" spans="1:11" s="20" customFormat="1" ht="13.5" x14ac:dyDescent="0.3">
      <c r="A20" s="75" t="s">
        <v>50</v>
      </c>
      <c r="B20" s="75"/>
      <c r="C20" s="75"/>
      <c r="D20" s="38" t="str">
        <f>A10</f>
        <v xml:space="preserve">           sfof{no, ?s"d klZrd</v>
      </c>
      <c r="E20" s="38"/>
      <c r="F20" s="38"/>
      <c r="G20" s="38"/>
      <c r="H20" s="38"/>
      <c r="I20" s="38"/>
      <c r="J20" s="38"/>
      <c r="K20" s="38"/>
    </row>
    <row r="21" spans="1:11" s="20" customFormat="1" ht="13.5" x14ac:dyDescent="0.3">
      <c r="A21" s="75" t="s">
        <v>51</v>
      </c>
      <c r="B21" s="75"/>
      <c r="C21" s="75"/>
      <c r="D21" s="75" t="s">
        <v>95</v>
      </c>
      <c r="E21" s="75"/>
      <c r="F21" s="75"/>
      <c r="G21" s="38"/>
      <c r="H21" s="38"/>
      <c r="I21" s="38"/>
      <c r="J21" s="38"/>
      <c r="K21" s="38"/>
    </row>
    <row r="22" spans="1:11" s="20" customFormat="1" ht="13.5" x14ac:dyDescent="0.3">
      <c r="A22" s="75" t="s">
        <v>52</v>
      </c>
      <c r="B22" s="75"/>
      <c r="C22" s="75"/>
      <c r="D22" s="75" t="s">
        <v>118</v>
      </c>
      <c r="E22" s="75"/>
      <c r="F22" s="75"/>
      <c r="G22" s="38"/>
      <c r="H22" s="38"/>
      <c r="I22" s="38"/>
      <c r="J22" s="38"/>
      <c r="K22" s="38"/>
    </row>
    <row r="23" spans="1:11" s="20" customFormat="1" ht="13.5" x14ac:dyDescent="0.3">
      <c r="A23" s="19" t="s">
        <v>53</v>
      </c>
      <c r="B23" s="19"/>
      <c r="C23" s="37">
        <v>23</v>
      </c>
      <c r="D23" s="38" t="s">
        <v>54</v>
      </c>
      <c r="E23" s="37">
        <v>4</v>
      </c>
      <c r="F23" s="38" t="s">
        <v>55</v>
      </c>
      <c r="G23" s="28">
        <v>7</v>
      </c>
      <c r="H23" s="75" t="s">
        <v>56</v>
      </c>
      <c r="I23" s="75"/>
      <c r="J23" s="38"/>
      <c r="K23" s="19"/>
    </row>
    <row r="24" spans="1:11" s="20" customFormat="1" ht="13.5" x14ac:dyDescent="0.3">
      <c r="A24" s="19" t="s">
        <v>34</v>
      </c>
      <c r="B24" s="19"/>
      <c r="C24" s="85">
        <v>26570</v>
      </c>
      <c r="D24" s="85"/>
      <c r="E24" s="85"/>
      <c r="F24" s="19" t="s">
        <v>41</v>
      </c>
      <c r="G24" s="85">
        <v>3544</v>
      </c>
      <c r="H24" s="85"/>
      <c r="I24" s="85"/>
      <c r="J24" s="48"/>
      <c r="K24" s="19"/>
    </row>
    <row r="25" spans="1:11" s="20" customFormat="1" ht="13.5" x14ac:dyDescent="0.3">
      <c r="A25" s="19" t="s">
        <v>35</v>
      </c>
      <c r="B25" s="19"/>
      <c r="C25" s="85">
        <f>C24+G24</f>
        <v>30114</v>
      </c>
      <c r="D25" s="85"/>
      <c r="E25" s="85"/>
      <c r="F25" s="19"/>
      <c r="G25" s="19"/>
      <c r="H25" s="19"/>
      <c r="I25" s="19"/>
      <c r="J25" s="19"/>
      <c r="K25" s="19"/>
    </row>
    <row r="26" spans="1:11" s="19" customFormat="1" ht="13.5" x14ac:dyDescent="0.3">
      <c r="A26" s="73" t="s">
        <v>79</v>
      </c>
      <c r="B26" s="73"/>
      <c r="C26" s="73"/>
      <c r="D26" s="73"/>
      <c r="F26" s="73"/>
      <c r="G26" s="73"/>
      <c r="H26" s="73"/>
      <c r="I26" s="73"/>
    </row>
    <row r="27" spans="1:11" s="20" customFormat="1" ht="13.5" x14ac:dyDescent="0.3">
      <c r="A27" s="75" t="s">
        <v>82</v>
      </c>
      <c r="B27" s="75"/>
      <c r="C27" s="75"/>
      <c r="D27" s="75"/>
      <c r="E27" s="68">
        <v>0</v>
      </c>
      <c r="F27" s="68"/>
      <c r="G27" s="21"/>
      <c r="H27" s="21"/>
      <c r="I27" s="21"/>
      <c r="J27" s="22"/>
      <c r="K27" s="19"/>
    </row>
    <row r="28" spans="1:11" s="20" customFormat="1" ht="13.5" x14ac:dyDescent="0.3">
      <c r="A28" s="75" t="s">
        <v>80</v>
      </c>
      <c r="B28" s="75"/>
      <c r="C28" s="75"/>
      <c r="D28" s="75"/>
      <c r="E28" s="68"/>
      <c r="F28" s="68"/>
      <c r="G28" s="68">
        <v>0</v>
      </c>
      <c r="H28" s="68"/>
      <c r="I28" s="21"/>
      <c r="J28" s="22"/>
      <c r="K28" s="19"/>
    </row>
    <row r="29" spans="1:11" s="20" customFormat="1" ht="13.5" x14ac:dyDescent="0.3">
      <c r="A29" s="75" t="s">
        <v>81</v>
      </c>
      <c r="B29" s="75"/>
      <c r="C29" s="75"/>
      <c r="D29" s="75"/>
      <c r="E29" s="68"/>
      <c r="F29" s="68"/>
      <c r="G29" s="68">
        <f>E27-G28</f>
        <v>0</v>
      </c>
      <c r="H29" s="68"/>
      <c r="I29" s="21"/>
      <c r="J29" s="22"/>
      <c r="K29" s="19"/>
    </row>
    <row r="30" spans="1:11" s="20" customFormat="1" ht="13.5" x14ac:dyDescent="0.3">
      <c r="A30" s="72" t="s">
        <v>83</v>
      </c>
      <c r="B30" s="72"/>
      <c r="C30" s="72"/>
      <c r="D30" s="72"/>
      <c r="E30" s="72"/>
      <c r="F30" s="72"/>
      <c r="G30" s="72"/>
      <c r="H30" s="72"/>
      <c r="I30" s="79">
        <f>G28</f>
        <v>0</v>
      </c>
      <c r="J30" s="80"/>
      <c r="K30" s="19"/>
    </row>
    <row r="31" spans="1:11" s="19" customFormat="1" ht="13.5" x14ac:dyDescent="0.3">
      <c r="A31" s="73" t="s">
        <v>86</v>
      </c>
      <c r="B31" s="73"/>
      <c r="C31" s="73"/>
      <c r="D31" s="73"/>
      <c r="F31" s="73" t="s">
        <v>84</v>
      </c>
      <c r="G31" s="73"/>
      <c r="H31" s="73"/>
      <c r="I31" s="73"/>
    </row>
    <row r="32" spans="1:11" s="20" customFormat="1" ht="13.5" x14ac:dyDescent="0.3">
      <c r="A32" s="75" t="s">
        <v>57</v>
      </c>
      <c r="B32" s="75"/>
      <c r="C32" s="75"/>
      <c r="D32" s="27">
        <v>180</v>
      </c>
      <c r="E32" s="19" t="s">
        <v>56</v>
      </c>
      <c r="F32" s="19" t="s">
        <v>58</v>
      </c>
      <c r="G32" s="19"/>
      <c r="H32" s="19"/>
      <c r="I32" s="19"/>
      <c r="J32" s="24">
        <v>60</v>
      </c>
      <c r="K32" s="19" t="s">
        <v>56</v>
      </c>
    </row>
    <row r="33" spans="1:15" s="20" customFormat="1" ht="13.5" x14ac:dyDescent="0.3">
      <c r="A33" s="75" t="s">
        <v>59</v>
      </c>
      <c r="B33" s="75"/>
      <c r="C33" s="75"/>
      <c r="D33" s="23">
        <v>0</v>
      </c>
      <c r="E33" s="19" t="s">
        <v>56</v>
      </c>
      <c r="F33" s="19" t="s">
        <v>60</v>
      </c>
      <c r="G33" s="19"/>
      <c r="H33" s="19"/>
      <c r="I33" s="19"/>
      <c r="J33" s="24">
        <v>220</v>
      </c>
      <c r="K33" s="19" t="s">
        <v>56</v>
      </c>
    </row>
    <row r="34" spans="1:15" s="20" customFormat="1" ht="13.5" x14ac:dyDescent="0.3">
      <c r="A34" s="23" t="s">
        <v>61</v>
      </c>
      <c r="B34" s="23"/>
      <c r="C34" s="23"/>
      <c r="D34" s="23">
        <f>SUM(D32:D33)</f>
        <v>180</v>
      </c>
      <c r="E34" s="19" t="s">
        <v>56</v>
      </c>
      <c r="F34" s="19" t="s">
        <v>61</v>
      </c>
      <c r="G34" s="19"/>
      <c r="H34" s="19"/>
      <c r="I34" s="19"/>
      <c r="J34" s="24">
        <f>SUM(J32:J33)</f>
        <v>280</v>
      </c>
      <c r="K34" s="19" t="s">
        <v>56</v>
      </c>
    </row>
    <row r="35" spans="1:15" s="20" customFormat="1" ht="13.5" x14ac:dyDescent="0.3">
      <c r="A35" s="25" t="s">
        <v>62</v>
      </c>
      <c r="B35" s="25"/>
      <c r="C35" s="25"/>
      <c r="D35" s="50">
        <f>D34+J34</f>
        <v>460</v>
      </c>
      <c r="E35" s="19" t="s">
        <v>56</v>
      </c>
      <c r="F35" s="19"/>
      <c r="G35" s="19"/>
      <c r="H35" s="19"/>
      <c r="I35" s="19"/>
      <c r="J35" s="19"/>
      <c r="K35" s="19"/>
    </row>
    <row r="36" spans="1:15" s="20" customFormat="1" ht="13.5" x14ac:dyDescent="0.3">
      <c r="A36" s="73" t="s">
        <v>63</v>
      </c>
      <c r="B36" s="73"/>
      <c r="C36" s="73"/>
      <c r="D36" s="73"/>
      <c r="E36" s="68">
        <f>D35*C25/30</f>
        <v>461748</v>
      </c>
      <c r="F36" s="68"/>
      <c r="G36" s="26"/>
      <c r="H36" s="27"/>
      <c r="I36" s="27"/>
      <c r="J36" s="27"/>
      <c r="K36" s="27"/>
    </row>
    <row r="37" spans="1:15" s="20" customFormat="1" ht="13.5" x14ac:dyDescent="0.3">
      <c r="A37" s="78" t="s">
        <v>64</v>
      </c>
      <c r="B37" s="78"/>
      <c r="C37" s="78"/>
      <c r="D37" s="78"/>
      <c r="E37" s="78"/>
      <c r="F37" s="78"/>
      <c r="G37" s="78"/>
      <c r="H37" s="78"/>
      <c r="I37" s="78"/>
      <c r="J37" s="40"/>
      <c r="K37" s="19"/>
      <c r="O37" s="41"/>
    </row>
    <row r="38" spans="1:15" s="20" customFormat="1" ht="15.75" customHeight="1" x14ac:dyDescent="0.3">
      <c r="A38" s="81" t="s">
        <v>97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O38" s="41"/>
    </row>
    <row r="39" spans="1:15" s="20" customFormat="1" ht="40.5" x14ac:dyDescent="0.3">
      <c r="A39" s="52" t="s">
        <v>98</v>
      </c>
      <c r="B39" s="52" t="s">
        <v>99</v>
      </c>
      <c r="C39" s="52" t="s">
        <v>102</v>
      </c>
      <c r="D39" s="52" t="s">
        <v>103</v>
      </c>
      <c r="E39" s="52" t="s">
        <v>105</v>
      </c>
      <c r="F39" s="52" t="s">
        <v>106</v>
      </c>
      <c r="G39" s="52" t="s">
        <v>107</v>
      </c>
      <c r="H39" s="52" t="s">
        <v>108</v>
      </c>
      <c r="I39" s="52" t="s">
        <v>111</v>
      </c>
      <c r="J39" s="52" t="s">
        <v>109</v>
      </c>
      <c r="K39" s="53" t="s">
        <v>110</v>
      </c>
      <c r="O39" s="41"/>
    </row>
    <row r="40" spans="1:15" s="20" customFormat="1" ht="15.75" customHeight="1" x14ac:dyDescent="0.2">
      <c r="A40" s="51" t="s">
        <v>100</v>
      </c>
      <c r="B40" s="54">
        <v>0</v>
      </c>
      <c r="C40" s="54">
        <v>0</v>
      </c>
      <c r="D40" s="54">
        <v>0</v>
      </c>
      <c r="E40" s="54" t="s">
        <v>112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87"/>
      <c r="O40" s="41"/>
    </row>
    <row r="41" spans="1:15" s="20" customFormat="1" ht="15.75" customHeight="1" x14ac:dyDescent="0.2">
      <c r="A41" s="51" t="s">
        <v>101</v>
      </c>
      <c r="B41" s="54">
        <v>0</v>
      </c>
      <c r="C41" s="54">
        <v>180</v>
      </c>
      <c r="D41" s="54">
        <v>280</v>
      </c>
      <c r="E41" s="54">
        <v>0</v>
      </c>
      <c r="F41" s="54">
        <v>0</v>
      </c>
      <c r="G41" s="54">
        <v>0</v>
      </c>
      <c r="H41" s="54">
        <v>0</v>
      </c>
      <c r="I41" s="54" t="s">
        <v>113</v>
      </c>
      <c r="J41" s="54" t="s">
        <v>113</v>
      </c>
      <c r="K41" s="88"/>
      <c r="O41" s="41"/>
    </row>
    <row r="42" spans="1:15" s="20" customFormat="1" ht="15.75" customHeight="1" x14ac:dyDescent="0.2">
      <c r="A42" s="51" t="s">
        <v>104</v>
      </c>
      <c r="B42" s="54">
        <f>SUM(B40:B41)</f>
        <v>0</v>
      </c>
      <c r="C42" s="54">
        <f t="shared" ref="C42:J42" si="0">SUM(C40:C41)</f>
        <v>180</v>
      </c>
      <c r="D42" s="54">
        <f t="shared" si="0"/>
        <v>280</v>
      </c>
      <c r="E42" s="54">
        <f t="shared" si="0"/>
        <v>0</v>
      </c>
      <c r="F42" s="54">
        <f t="shared" si="0"/>
        <v>0</v>
      </c>
      <c r="G42" s="54">
        <f t="shared" si="0"/>
        <v>0</v>
      </c>
      <c r="H42" s="54">
        <f t="shared" si="0"/>
        <v>0</v>
      </c>
      <c r="I42" s="54">
        <f t="shared" si="0"/>
        <v>0</v>
      </c>
      <c r="J42" s="54">
        <f t="shared" si="0"/>
        <v>0</v>
      </c>
      <c r="K42" s="89"/>
      <c r="O42" s="41"/>
    </row>
    <row r="43" spans="1:15" s="20" customFormat="1" ht="13.5" x14ac:dyDescent="0.3">
      <c r="A43" s="76" t="s">
        <v>65</v>
      </c>
      <c r="B43" s="76"/>
      <c r="C43" s="49">
        <f>D32</f>
        <v>180</v>
      </c>
      <c r="D43" s="28" t="s">
        <v>56</v>
      </c>
      <c r="E43" s="76" t="s">
        <v>66</v>
      </c>
      <c r="F43" s="76"/>
      <c r="G43" s="77">
        <f>J32</f>
        <v>60</v>
      </c>
      <c r="H43" s="77"/>
      <c r="I43" s="28" t="s">
        <v>56</v>
      </c>
      <c r="J43" s="28"/>
      <c r="K43" s="19"/>
    </row>
    <row r="44" spans="1:15" s="30" customFormat="1" ht="13.5" x14ac:dyDescent="0.3">
      <c r="A44" s="73" t="s">
        <v>67</v>
      </c>
      <c r="B44" s="73"/>
      <c r="C44" s="73"/>
      <c r="D44" s="73"/>
      <c r="E44" s="73"/>
      <c r="F44" s="36">
        <f>C43+G43</f>
        <v>240</v>
      </c>
      <c r="G44" s="29" t="s">
        <v>56</v>
      </c>
      <c r="H44" s="29"/>
      <c r="I44" s="29"/>
      <c r="J44" s="29"/>
      <c r="K44" s="29"/>
    </row>
    <row r="45" spans="1:15" s="20" customFormat="1" ht="13.5" x14ac:dyDescent="0.3">
      <c r="A45" s="23" t="s">
        <v>68</v>
      </c>
      <c r="B45" s="23"/>
      <c r="C45" s="23"/>
      <c r="D45" s="23"/>
      <c r="E45" s="68">
        <f>C25*12/365*F44</f>
        <v>237611.83561643836</v>
      </c>
      <c r="F45" s="68"/>
      <c r="G45" s="19"/>
      <c r="H45" s="19"/>
      <c r="I45" s="19"/>
      <c r="J45" s="19"/>
      <c r="K45" s="19"/>
    </row>
    <row r="46" spans="1:15" s="19" customFormat="1" ht="13.5" x14ac:dyDescent="0.3">
      <c r="A46" s="73" t="s">
        <v>69</v>
      </c>
      <c r="B46" s="73"/>
      <c r="C46" s="73"/>
      <c r="D46" s="73"/>
      <c r="E46" s="74"/>
      <c r="F46" s="74"/>
    </row>
    <row r="47" spans="1:15" s="20" customFormat="1" ht="13.5" x14ac:dyDescent="0.3">
      <c r="A47" s="75" t="s">
        <v>119</v>
      </c>
      <c r="B47" s="75"/>
      <c r="C47" s="75"/>
      <c r="D47" s="75"/>
      <c r="E47" s="68">
        <f>C25*21</f>
        <v>632394</v>
      </c>
      <c r="F47" s="68"/>
      <c r="G47" s="23"/>
      <c r="H47" s="23"/>
      <c r="I47" s="23"/>
      <c r="J47" s="23"/>
      <c r="K47" s="19"/>
    </row>
    <row r="48" spans="1:15" s="20" customFormat="1" ht="13.5" x14ac:dyDescent="0.3">
      <c r="A48" s="75" t="s">
        <v>38</v>
      </c>
      <c r="B48" s="75"/>
      <c r="C48" s="75"/>
      <c r="D48" s="75"/>
      <c r="E48" s="68">
        <v>0</v>
      </c>
      <c r="F48" s="68"/>
      <c r="G48" s="23"/>
      <c r="H48" s="23"/>
      <c r="I48" s="23"/>
      <c r="J48" s="23"/>
      <c r="K48" s="19"/>
    </row>
    <row r="49" spans="1:11" s="20" customFormat="1" ht="13.5" x14ac:dyDescent="0.3">
      <c r="A49" s="75" t="s">
        <v>39</v>
      </c>
      <c r="B49" s="75"/>
      <c r="C49" s="75"/>
      <c r="D49" s="75"/>
      <c r="E49" s="68">
        <f>E47-E48</f>
        <v>632394</v>
      </c>
      <c r="F49" s="68"/>
      <c r="G49" s="23"/>
      <c r="H49" s="23"/>
      <c r="I49" s="23"/>
      <c r="J49" s="23"/>
      <c r="K49" s="19"/>
    </row>
    <row r="50" spans="1:11" s="20" customFormat="1" ht="13.5" x14ac:dyDescent="0.3">
      <c r="A50" s="75" t="s">
        <v>120</v>
      </c>
      <c r="B50" s="75"/>
      <c r="C50" s="75"/>
      <c r="D50" s="75"/>
      <c r="E50" s="28">
        <v>15</v>
      </c>
      <c r="F50" s="23" t="s">
        <v>70</v>
      </c>
      <c r="G50" s="23"/>
      <c r="H50" s="68">
        <f>E47*E50%</f>
        <v>94859.099999999991</v>
      </c>
      <c r="I50" s="68"/>
      <c r="J50" s="35"/>
      <c r="K50" s="26"/>
    </row>
    <row r="51" spans="1:11" s="20" customFormat="1" ht="13.5" x14ac:dyDescent="0.3">
      <c r="A51" s="73" t="s">
        <v>40</v>
      </c>
      <c r="B51" s="73"/>
      <c r="C51" s="73"/>
      <c r="D51" s="73"/>
      <c r="E51" s="68">
        <f>E49+H50</f>
        <v>727253.1</v>
      </c>
      <c r="F51" s="69"/>
      <c r="G51" s="70"/>
      <c r="H51" s="71"/>
      <c r="I51" s="71"/>
      <c r="J51" s="71"/>
      <c r="K51" s="71"/>
    </row>
    <row r="52" spans="1:11" s="20" customFormat="1" ht="13.5" x14ac:dyDescent="0.3">
      <c r="A52" s="72" t="s">
        <v>71</v>
      </c>
      <c r="B52" s="72"/>
      <c r="C52" s="72"/>
      <c r="D52" s="72"/>
      <c r="E52" s="72"/>
      <c r="F52" s="72"/>
      <c r="G52" s="72"/>
      <c r="H52" s="72"/>
      <c r="I52" s="68">
        <v>180000</v>
      </c>
      <c r="J52" s="68"/>
      <c r="K52" s="68"/>
    </row>
    <row r="53" spans="1:11" s="19" customFormat="1" ht="13.5" x14ac:dyDescent="0.3">
      <c r="A53" s="73" t="s">
        <v>72</v>
      </c>
      <c r="B53" s="73"/>
      <c r="C53" s="73"/>
      <c r="D53" s="73"/>
      <c r="F53" s="29" t="s">
        <v>87</v>
      </c>
    </row>
    <row r="54" spans="1:11" s="22" customFormat="1" ht="13.5" x14ac:dyDescent="0.3">
      <c r="A54" s="23" t="s">
        <v>85</v>
      </c>
      <c r="B54" s="21"/>
      <c r="C54" s="21"/>
      <c r="D54" s="68">
        <f>E27</f>
        <v>0</v>
      </c>
      <c r="E54" s="68"/>
      <c r="F54" s="23" t="s">
        <v>85</v>
      </c>
      <c r="I54" s="68">
        <f>I30</f>
        <v>0</v>
      </c>
      <c r="J54" s="68"/>
      <c r="K54" s="69"/>
    </row>
    <row r="55" spans="1:11" s="20" customFormat="1" ht="13.5" x14ac:dyDescent="0.3">
      <c r="A55" s="23" t="s">
        <v>73</v>
      </c>
      <c r="B55" s="23"/>
      <c r="C55" s="23"/>
      <c r="D55" s="68">
        <f>E36</f>
        <v>461748</v>
      </c>
      <c r="E55" s="68"/>
      <c r="F55" s="23" t="s">
        <v>73</v>
      </c>
      <c r="G55" s="27"/>
      <c r="H55" s="27"/>
      <c r="I55" s="68">
        <f>E45</f>
        <v>237611.83561643836</v>
      </c>
      <c r="J55" s="68"/>
      <c r="K55" s="69"/>
    </row>
    <row r="56" spans="1:11" s="20" customFormat="1" ht="13.5" x14ac:dyDescent="0.3">
      <c r="A56" s="23" t="s">
        <v>74</v>
      </c>
      <c r="B56" s="23"/>
      <c r="C56" s="23"/>
      <c r="D56" s="68">
        <f>E51-0.1</f>
        <v>727253</v>
      </c>
      <c r="E56" s="68"/>
      <c r="F56" s="23" t="s">
        <v>74</v>
      </c>
      <c r="G56" s="27"/>
      <c r="H56" s="27"/>
      <c r="I56" s="68">
        <f>I52</f>
        <v>180000</v>
      </c>
      <c r="J56" s="68"/>
      <c r="K56" s="69"/>
    </row>
    <row r="57" spans="1:11" s="20" customFormat="1" ht="13.5" x14ac:dyDescent="0.3">
      <c r="A57" s="23" t="s">
        <v>75</v>
      </c>
      <c r="B57" s="23"/>
      <c r="C57" s="23"/>
      <c r="D57" s="68">
        <f>SUM(D54:E56)</f>
        <v>1189001</v>
      </c>
      <c r="E57" s="68"/>
      <c r="F57" s="23" t="s">
        <v>76</v>
      </c>
      <c r="G57" s="19"/>
      <c r="H57" s="19"/>
      <c r="I57" s="68">
        <f>SUM(I54:K56)</f>
        <v>417611.83561643836</v>
      </c>
      <c r="J57" s="68"/>
      <c r="K57" s="69"/>
    </row>
    <row r="58" spans="1:11" s="19" customFormat="1" ht="13.5" x14ac:dyDescent="0.3">
      <c r="A58" s="29" t="s">
        <v>77</v>
      </c>
      <c r="B58" s="38"/>
      <c r="C58" s="38"/>
      <c r="D58" s="38"/>
      <c r="E58" s="39"/>
      <c r="F58" s="29" t="s">
        <v>88</v>
      </c>
    </row>
    <row r="59" spans="1:11" s="22" customFormat="1" ht="13.5" x14ac:dyDescent="0.3">
      <c r="A59" s="23" t="s">
        <v>89</v>
      </c>
      <c r="B59" s="31"/>
      <c r="C59" s="31"/>
      <c r="D59" s="68">
        <f>(D54-I54)*5/100</f>
        <v>0</v>
      </c>
      <c r="E59" s="68"/>
      <c r="F59" s="23" t="s">
        <v>85</v>
      </c>
      <c r="I59" s="68">
        <f>D54-D59</f>
        <v>0</v>
      </c>
      <c r="J59" s="68"/>
      <c r="K59" s="69"/>
    </row>
    <row r="60" spans="1:11" s="20" customFormat="1" ht="13.5" x14ac:dyDescent="0.3">
      <c r="A60" s="23" t="s">
        <v>90</v>
      </c>
      <c r="B60" s="23"/>
      <c r="C60" s="23"/>
      <c r="D60" s="68">
        <f>(D55-I55)*5/100</f>
        <v>11206.808219178081</v>
      </c>
      <c r="E60" s="68"/>
      <c r="F60" s="23" t="s">
        <v>73</v>
      </c>
      <c r="G60" s="27"/>
      <c r="H60" s="27"/>
      <c r="I60" s="68">
        <f>D55-D60</f>
        <v>450541.19178082194</v>
      </c>
      <c r="J60" s="68"/>
      <c r="K60" s="69"/>
    </row>
    <row r="61" spans="1:11" s="20" customFormat="1" ht="13.5" x14ac:dyDescent="0.3">
      <c r="A61" s="23" t="s">
        <v>91</v>
      </c>
      <c r="B61" s="23"/>
      <c r="C61" s="23"/>
      <c r="D61" s="68">
        <f>(D56-I56)*5/100+0.54</f>
        <v>27363.190000000002</v>
      </c>
      <c r="E61" s="68"/>
      <c r="F61" s="23" t="s">
        <v>74</v>
      </c>
      <c r="G61" s="27"/>
      <c r="H61" s="27"/>
      <c r="I61" s="68">
        <f t="shared" ref="I61" si="1">D56-D61</f>
        <v>699889.81</v>
      </c>
      <c r="J61" s="68"/>
      <c r="K61" s="69"/>
    </row>
    <row r="62" spans="1:11" s="20" customFormat="1" ht="13.5" x14ac:dyDescent="0.3">
      <c r="A62" s="23" t="s">
        <v>78</v>
      </c>
      <c r="B62" s="23"/>
      <c r="C62" s="23"/>
      <c r="D62" s="68">
        <f>SUM(D59:E61)</f>
        <v>38569.998219178087</v>
      </c>
      <c r="E62" s="68"/>
      <c r="F62" s="23" t="s">
        <v>37</v>
      </c>
      <c r="G62" s="19"/>
      <c r="H62" s="19"/>
      <c r="I62" s="68">
        <f>SUM(I59:K61)</f>
        <v>1150431.0017808219</v>
      </c>
      <c r="J62" s="68"/>
      <c r="K62" s="69"/>
    </row>
    <row r="63" spans="1:11" s="33" customFormat="1" ht="12" x14ac:dyDescent="0.2"/>
  </sheetData>
  <mergeCells count="89">
    <mergeCell ref="K40:K42"/>
    <mergeCell ref="A6:C6"/>
    <mergeCell ref="H6:K6"/>
    <mergeCell ref="A1:K1"/>
    <mergeCell ref="A2:K2"/>
    <mergeCell ref="A3:K3"/>
    <mergeCell ref="A4:K4"/>
    <mergeCell ref="A5:C5"/>
    <mergeCell ref="A17:K17"/>
    <mergeCell ref="A7:K7"/>
    <mergeCell ref="A8:K8"/>
    <mergeCell ref="A9:K9"/>
    <mergeCell ref="A10:K10"/>
    <mergeCell ref="I11:K11"/>
    <mergeCell ref="A13:K13"/>
    <mergeCell ref="A14:F14"/>
    <mergeCell ref="A15:F15"/>
    <mergeCell ref="H15:K15"/>
    <mergeCell ref="A16:K16"/>
    <mergeCell ref="C25:E25"/>
    <mergeCell ref="C18:F18"/>
    <mergeCell ref="G18:I18"/>
    <mergeCell ref="J18:K18"/>
    <mergeCell ref="C19:K19"/>
    <mergeCell ref="A20:C20"/>
    <mergeCell ref="A21:C21"/>
    <mergeCell ref="D21:F21"/>
    <mergeCell ref="A22:C22"/>
    <mergeCell ref="D22:F22"/>
    <mergeCell ref="H23:I23"/>
    <mergeCell ref="C24:E24"/>
    <mergeCell ref="G24:I24"/>
    <mergeCell ref="A26:D26"/>
    <mergeCell ref="F26:I26"/>
    <mergeCell ref="A27:D27"/>
    <mergeCell ref="E27:F27"/>
    <mergeCell ref="A28:D28"/>
    <mergeCell ref="E28:F28"/>
    <mergeCell ref="G28:H28"/>
    <mergeCell ref="A43:B43"/>
    <mergeCell ref="E43:F43"/>
    <mergeCell ref="G43:H43"/>
    <mergeCell ref="A29:D29"/>
    <mergeCell ref="E29:F29"/>
    <mergeCell ref="G29:H29"/>
    <mergeCell ref="A30:H30"/>
    <mergeCell ref="A32:C32"/>
    <mergeCell ref="A33:C33"/>
    <mergeCell ref="A36:D36"/>
    <mergeCell ref="E36:F36"/>
    <mergeCell ref="A37:I37"/>
    <mergeCell ref="I30:J30"/>
    <mergeCell ref="A31:D31"/>
    <mergeCell ref="F31:I31"/>
    <mergeCell ref="A38:K38"/>
    <mergeCell ref="H50:I50"/>
    <mergeCell ref="A44:E44"/>
    <mergeCell ref="E45:F45"/>
    <mergeCell ref="A46:D46"/>
    <mergeCell ref="E46:F46"/>
    <mergeCell ref="A47:D47"/>
    <mergeCell ref="E47:F47"/>
    <mergeCell ref="A48:D48"/>
    <mergeCell ref="E48:F48"/>
    <mergeCell ref="A49:D49"/>
    <mergeCell ref="E49:F49"/>
    <mergeCell ref="A50:D50"/>
    <mergeCell ref="G51:K51"/>
    <mergeCell ref="A52:H52"/>
    <mergeCell ref="I52:K52"/>
    <mergeCell ref="D54:E54"/>
    <mergeCell ref="I54:K54"/>
    <mergeCell ref="A53:D53"/>
    <mergeCell ref="A51:D51"/>
    <mergeCell ref="E51:F51"/>
    <mergeCell ref="D55:E55"/>
    <mergeCell ref="I55:K55"/>
    <mergeCell ref="D56:E56"/>
    <mergeCell ref="I56:K56"/>
    <mergeCell ref="D57:E57"/>
    <mergeCell ref="I57:K57"/>
    <mergeCell ref="D62:E62"/>
    <mergeCell ref="I62:K62"/>
    <mergeCell ref="D59:E59"/>
    <mergeCell ref="I59:K59"/>
    <mergeCell ref="D60:E60"/>
    <mergeCell ref="I60:K60"/>
    <mergeCell ref="D61:E61"/>
    <mergeCell ref="I61:K61"/>
  </mergeCells>
  <pageMargins left="0.43" right="0.3" top="0.15" bottom="0.15" header="0.3" footer="0.19"/>
  <pageSetup paperSize="9" scale="90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krishna bdr khadka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</dc:creator>
  <cp:lastModifiedBy>netcom solution</cp:lastModifiedBy>
  <cp:lastPrinted>2019-06-01T08:46:22Z</cp:lastPrinted>
  <dcterms:created xsi:type="dcterms:W3CDTF">2014-11-21T08:37:45Z</dcterms:created>
  <dcterms:modified xsi:type="dcterms:W3CDTF">2026-03-12T04:59:35Z</dcterms:modified>
</cp:coreProperties>
</file>